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DATA D\Data Bapok tahun 2022\DATA BAPOKTING 2022\Data Mingguan Bapok 2024\"/>
    </mc:Choice>
  </mc:AlternateContent>
  <xr:revisionPtr revIDLastSave="0" documentId="13_ncr:1_{1B0FC8A8-33E5-45AF-99BB-F97B266262B4}" xr6:coauthVersionLast="45" xr6:coauthVersionMax="45" xr10:uidLastSave="{00000000-0000-0000-0000-000000000000}"/>
  <bookViews>
    <workbookView xWindow="-120" yWindow="-120" windowWidth="20730" windowHeight="11160" tabRatio="717" activeTab="9" xr2:uid="{00000000-000D-0000-FFFF-FFFF00000000}"/>
  </bookViews>
  <sheets>
    <sheet name="REKAP" sheetId="1" r:id="rId1"/>
    <sheet name="BM" sheetId="2" r:id="rId2"/>
    <sheet name="BP" sheetId="3" r:id="rId3"/>
    <sheet name="CK" sheetId="4" r:id="rId4"/>
    <sheet name="CB" sheetId="5" r:id="rId5"/>
    <sheet name="Terigu" sheetId="6" r:id="rId6"/>
    <sheet name="Beras" sheetId="7" r:id="rId7"/>
    <sheet name="Gula" sheetId="8" r:id="rId8"/>
    <sheet name="Migor" sheetId="9" r:id="rId9"/>
    <sheet name="Kacang Tanah" sheetId="10" r:id="rId10"/>
    <sheet name="Kedelai" sheetId="11" r:id="rId11"/>
    <sheet name="Jagung" sheetId="12" r:id="rId12"/>
    <sheet name="Garam" sheetId="13" r:id="rId13"/>
    <sheet name="Ayam" sheetId="14" r:id="rId14"/>
    <sheet name="Sapi" sheetId="15" r:id="rId15"/>
    <sheet name="Kerbau Beku" sheetId="16" r:id="rId16"/>
    <sheet name="Telur " sheetId="17" r:id="rId17"/>
    <sheet name="Sheet1" sheetId="18" r:id="rId18"/>
    <sheet name="Sheet2" sheetId="19" r:id="rId19"/>
  </sheets>
  <definedNames>
    <definedName name="_xlnm.Print_Area" localSheetId="13">Ayam!$A$1:$F$13</definedName>
    <definedName name="_xlnm.Print_Area" localSheetId="6">Beras!$A$1:$CP$25</definedName>
    <definedName name="_xlnm.Print_Area" localSheetId="1">BM!$A$1:$G$18</definedName>
    <definedName name="_xlnm.Print_Area" localSheetId="2">BP!$A$1:$F$19</definedName>
    <definedName name="_xlnm.Print_Area" localSheetId="4">CB!$A$1:$F$14</definedName>
    <definedName name="_xlnm.Print_Area" localSheetId="3">CK!$A$1:$F$14</definedName>
    <definedName name="_xlnm.Print_Area" localSheetId="12">Garam!$A$1:$F$11</definedName>
    <definedName name="_xlnm.Print_Area" localSheetId="7">Gula!$A$1:$F$23</definedName>
    <definedName name="_xlnm.Print_Area" localSheetId="11">Jagung!$A$1:$F$13</definedName>
    <definedName name="_xlnm.Print_Area" localSheetId="9">'Kacang Tanah'!$A$1:$F$14</definedName>
    <definedName name="_xlnm.Print_Area" localSheetId="10">Kedelai!$A$1:$F$14</definedName>
    <definedName name="_xlnm.Print_Area" localSheetId="15">'Kerbau Beku'!$A$1:$F$11</definedName>
    <definedName name="_xlnm.Print_Area" localSheetId="8">Migor!$A$1:$F$20</definedName>
    <definedName name="_xlnm.Print_Area" localSheetId="14">Sapi!$A$1:$F$13</definedName>
    <definedName name="_xlnm.Print_Area" localSheetId="16">'Telur '!$A$1:$F$15</definedName>
    <definedName name="_xlnm.Print_Area" localSheetId="5">Terigu!$A$1:$F$22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7" l="1"/>
  <c r="E16" i="3" l="1"/>
  <c r="E12" i="5"/>
  <c r="E20" i="6"/>
  <c r="D13" i="12"/>
  <c r="C13" i="12"/>
  <c r="E13" i="12" s="1"/>
  <c r="E11" i="12"/>
  <c r="E10" i="12"/>
  <c r="E9" i="7" l="1"/>
  <c r="E12" i="17" l="1"/>
  <c r="E11" i="4" l="1"/>
  <c r="E15" i="2" l="1"/>
  <c r="E13" i="17" l="1"/>
  <c r="B2" i="18" l="1"/>
  <c r="B3" i="18"/>
  <c r="F8" i="18"/>
  <c r="F9" i="18"/>
  <c r="F10" i="18"/>
  <c r="F11" i="18"/>
  <c r="D14" i="18"/>
  <c r="E14" i="18"/>
  <c r="F14" i="18"/>
  <c r="E10" i="9" l="1"/>
  <c r="E14" i="8" l="1"/>
  <c r="E12" i="6" l="1"/>
  <c r="E18" i="6" l="1"/>
  <c r="E19" i="6" l="1"/>
  <c r="E14" i="9" l="1"/>
  <c r="E12" i="4" l="1"/>
  <c r="E12" i="15" l="1"/>
  <c r="E11" i="17"/>
  <c r="E16" i="2"/>
  <c r="E18" i="3" l="1"/>
  <c r="E17" i="2"/>
  <c r="E12" i="14"/>
  <c r="E13" i="9" l="1"/>
  <c r="E24" i="7" l="1"/>
  <c r="E11" i="14" l="1"/>
  <c r="E8" i="14" l="1"/>
  <c r="E11" i="15"/>
  <c r="E9" i="15" l="1"/>
  <c r="E9" i="16" l="1"/>
  <c r="C11" i="16"/>
  <c r="D11" i="16"/>
  <c r="E11" i="16" l="1"/>
  <c r="E17" i="3"/>
  <c r="E20" i="8" l="1"/>
  <c r="E18" i="9"/>
  <c r="D23" i="8"/>
  <c r="C23" i="8"/>
  <c r="E19" i="9" l="1"/>
  <c r="E11" i="7" l="1"/>
  <c r="E23" i="7" l="1"/>
  <c r="F12" i="1" l="1"/>
  <c r="D22" i="1"/>
  <c r="D21" i="1"/>
  <c r="D19" i="1"/>
  <c r="D18" i="1"/>
  <c r="D17" i="1"/>
  <c r="D16" i="1"/>
  <c r="D15" i="1"/>
  <c r="D14" i="1"/>
  <c r="D13" i="1"/>
  <c r="D12" i="1"/>
  <c r="D11" i="1"/>
  <c r="A17" i="17"/>
  <c r="A14" i="16"/>
  <c r="A15" i="15"/>
  <c r="A15" i="14"/>
  <c r="A19" i="13"/>
  <c r="A16" i="12"/>
  <c r="A16" i="11"/>
  <c r="A17" i="10"/>
  <c r="A23" i="9"/>
  <c r="A25" i="8"/>
  <c r="A28" i="7"/>
  <c r="A25" i="6"/>
  <c r="A18" i="5"/>
  <c r="A17" i="4"/>
  <c r="A22" i="3"/>
  <c r="E9" i="17"/>
  <c r="E10" i="17"/>
  <c r="E10" i="16"/>
  <c r="E10" i="15"/>
  <c r="E9" i="14"/>
  <c r="E10" i="14"/>
  <c r="E9" i="12"/>
  <c r="E12" i="12"/>
  <c r="D14" i="11"/>
  <c r="C14" i="11"/>
  <c r="E9" i="11"/>
  <c r="E10" i="11"/>
  <c r="E11" i="11"/>
  <c r="E12" i="11"/>
  <c r="E13" i="11"/>
  <c r="E8" i="11"/>
  <c r="C14" i="10"/>
  <c r="E14" i="10" s="1"/>
  <c r="E9" i="10"/>
  <c r="E10" i="10"/>
  <c r="E12" i="10"/>
  <c r="E13" i="10"/>
  <c r="E8" i="10"/>
  <c r="E9" i="9"/>
  <c r="E11" i="9"/>
  <c r="E12" i="9"/>
  <c r="E15" i="9"/>
  <c r="E16" i="9"/>
  <c r="E17" i="9"/>
  <c r="D22" i="8"/>
  <c r="C22" i="8"/>
  <c r="E9" i="8"/>
  <c r="E10" i="8"/>
  <c r="E11" i="8"/>
  <c r="E12" i="8"/>
  <c r="E13" i="8"/>
  <c r="E15" i="8"/>
  <c r="E16" i="8"/>
  <c r="E17" i="8"/>
  <c r="E18" i="8"/>
  <c r="E19" i="8"/>
  <c r="E21" i="8"/>
  <c r="E8" i="8"/>
  <c r="D25" i="7"/>
  <c r="C25" i="7"/>
  <c r="E10" i="7"/>
  <c r="E12" i="7"/>
  <c r="E13" i="7"/>
  <c r="E14" i="7"/>
  <c r="E15" i="7"/>
  <c r="E16" i="7"/>
  <c r="E17" i="7"/>
  <c r="E18" i="7"/>
  <c r="E19" i="7"/>
  <c r="E20" i="7"/>
  <c r="E22" i="7"/>
  <c r="E8" i="7"/>
  <c r="C22" i="6"/>
  <c r="E9" i="6"/>
  <c r="E10" i="6"/>
  <c r="E11" i="6"/>
  <c r="E13" i="6"/>
  <c r="E14" i="6"/>
  <c r="E15" i="6"/>
  <c r="E16" i="6"/>
  <c r="E17" i="6"/>
  <c r="E21" i="6"/>
  <c r="D14" i="5"/>
  <c r="C14" i="5"/>
  <c r="E9" i="5"/>
  <c r="E10" i="5"/>
  <c r="E11" i="5"/>
  <c r="E8" i="5"/>
  <c r="D14" i="4"/>
  <c r="C14" i="4"/>
  <c r="E9" i="4"/>
  <c r="E10" i="4"/>
  <c r="E8" i="4"/>
  <c r="D19" i="3"/>
  <c r="C19" i="3"/>
  <c r="E9" i="3"/>
  <c r="E10" i="3"/>
  <c r="E11" i="3"/>
  <c r="E12" i="3"/>
  <c r="E13" i="3"/>
  <c r="E14" i="3"/>
  <c r="E15" i="3"/>
  <c r="E8" i="3"/>
  <c r="E9" i="2"/>
  <c r="E10" i="2"/>
  <c r="E11" i="2"/>
  <c r="E12" i="2"/>
  <c r="E13" i="2"/>
  <c r="E14" i="2"/>
  <c r="E8" i="2"/>
  <c r="E14" i="5" l="1"/>
  <c r="E14" i="4"/>
  <c r="E23" i="8"/>
  <c r="E22" i="8"/>
  <c r="E19" i="3"/>
  <c r="E25" i="7"/>
  <c r="E14" i="11"/>
  <c r="R11" i="7"/>
  <c r="Q11" i="7"/>
  <c r="P11" i="7"/>
  <c r="O11" i="7"/>
  <c r="S11" i="7" l="1"/>
  <c r="B3" i="1"/>
  <c r="B2" i="1"/>
  <c r="D11" i="13" l="1"/>
  <c r="C11" i="13"/>
  <c r="E11" i="13" s="1"/>
  <c r="C20" i="9"/>
  <c r="D20" i="9"/>
  <c r="F10" i="1" s="1"/>
  <c r="E20" i="9" l="1"/>
  <c r="E7" i="1"/>
  <c r="E17" i="1"/>
  <c r="D15" i="17"/>
  <c r="F22" i="1" s="1"/>
  <c r="E8" i="17"/>
  <c r="F20" i="1"/>
  <c r="E8" i="16"/>
  <c r="D13" i="15"/>
  <c r="F19" i="1" s="1"/>
  <c r="E8" i="15"/>
  <c r="D13" i="14"/>
  <c r="F21" i="1" s="1"/>
  <c r="C13" i="14"/>
  <c r="E18" i="1"/>
  <c r="E8" i="13"/>
  <c r="F13" i="1"/>
  <c r="E8" i="12"/>
  <c r="F11" i="1"/>
  <c r="E11" i="1"/>
  <c r="E12" i="1"/>
  <c r="E10" i="1"/>
  <c r="E8" i="9"/>
  <c r="F8" i="1"/>
  <c r="E8" i="1"/>
  <c r="E9" i="1"/>
  <c r="E8" i="6"/>
  <c r="F16" i="1"/>
  <c r="F17" i="1"/>
  <c r="A3" i="4"/>
  <c r="A3" i="5" s="1"/>
  <c r="A3" i="6" s="1"/>
  <c r="A3" i="7" s="1"/>
  <c r="A3" i="8" s="1"/>
  <c r="A3" i="9" s="1"/>
  <c r="A3" i="10" s="1"/>
  <c r="A3" i="11" s="1"/>
  <c r="A3" i="12" s="1"/>
  <c r="A3" i="13" s="1"/>
  <c r="A3" i="14" s="1"/>
  <c r="A3" i="15" s="1"/>
  <c r="A3" i="16" s="1"/>
  <c r="A3" i="17" s="1"/>
  <c r="A2" i="4"/>
  <c r="A2" i="5" s="1"/>
  <c r="A2" i="6" s="1"/>
  <c r="A2" i="7" s="1"/>
  <c r="A2" i="8" s="1"/>
  <c r="A2" i="9" s="1"/>
  <c r="A2" i="10" s="1"/>
  <c r="A2" i="11" s="1"/>
  <c r="A2" i="12" s="1"/>
  <c r="A2" i="13" s="1"/>
  <c r="A2" i="14" s="1"/>
  <c r="A2" i="15" s="1"/>
  <c r="A2" i="16" s="1"/>
  <c r="A2" i="17" s="1"/>
  <c r="F15" i="1"/>
  <c r="A3" i="3"/>
  <c r="A2" i="3"/>
  <c r="D18" i="2"/>
  <c r="F18" i="1"/>
  <c r="E13" i="1" l="1"/>
  <c r="G13" i="1" s="1"/>
  <c r="E21" i="1"/>
  <c r="G21" i="1" s="1"/>
  <c r="E13" i="14"/>
  <c r="E20" i="1"/>
  <c r="G20" i="1" s="1"/>
  <c r="F7" i="1"/>
  <c r="G7" i="1" s="1"/>
  <c r="E15" i="1"/>
  <c r="G15" i="1" s="1"/>
  <c r="C15" i="17"/>
  <c r="C18" i="2"/>
  <c r="E14" i="1" s="1"/>
  <c r="E16" i="1"/>
  <c r="G16" i="1" s="1"/>
  <c r="G18" i="1"/>
  <c r="G17" i="1"/>
  <c r="G11" i="1"/>
  <c r="G12" i="1"/>
  <c r="G10" i="1"/>
  <c r="G8" i="1"/>
  <c r="C13" i="15"/>
  <c r="G14" i="1" l="1"/>
  <c r="E19" i="1"/>
  <c r="G19" i="1" s="1"/>
  <c r="E13" i="15"/>
  <c r="E22" i="1"/>
  <c r="G22" i="1" s="1"/>
  <c r="E15" i="17"/>
  <c r="E18" i="2"/>
  <c r="D22" i="6"/>
  <c r="E22" i="6" s="1"/>
  <c r="F9" i="1" l="1"/>
  <c r="G9" i="1" s="1"/>
</calcChain>
</file>

<file path=xl/sharedStrings.xml><?xml version="1.0" encoding="utf-8"?>
<sst xmlns="http://schemas.openxmlformats.org/spreadsheetml/2006/main" count="334" uniqueCount="114">
  <si>
    <t>NO.</t>
  </si>
  <si>
    <t>KOMODITI</t>
  </si>
  <si>
    <t>Beras</t>
  </si>
  <si>
    <t>Minyak Goreng</t>
  </si>
  <si>
    <t>kacang Kedelai</t>
  </si>
  <si>
    <t>Kacang Tanah</t>
  </si>
  <si>
    <t>Jagung</t>
  </si>
  <si>
    <t>Bawang Merah</t>
  </si>
  <si>
    <t>Bawang Putih</t>
  </si>
  <si>
    <t>Cabe Merah Besar</t>
  </si>
  <si>
    <t>Cabe Merah Kecil</t>
  </si>
  <si>
    <t>JENIS KOMODITI : BAWANG MERAH</t>
  </si>
  <si>
    <t>Sumber Bawang</t>
  </si>
  <si>
    <t>Kembang Bawang</t>
  </si>
  <si>
    <t>H. Awi</t>
  </si>
  <si>
    <t>Suhadi</t>
  </si>
  <si>
    <t>Dayat</t>
  </si>
  <si>
    <t>PT. Sumber Pangan / CV. AS</t>
  </si>
  <si>
    <t>Daging Sapi</t>
  </si>
  <si>
    <t>Daging Ayam Ras</t>
  </si>
  <si>
    <t>Telur Ayam ras</t>
  </si>
  <si>
    <t>JENIS KOMODITI : BAWANG PUTIH</t>
  </si>
  <si>
    <t>JENIS KOMODITI : CABE MERAH BESAR</t>
  </si>
  <si>
    <t>JENIS KOMODITI : CABE MERAH KECIL</t>
  </si>
  <si>
    <t>UD. Damai Ceria</t>
  </si>
  <si>
    <t>CV. Sumber Alam Lestari</t>
  </si>
  <si>
    <t>JENIS KOMODITI : KEDELAI</t>
  </si>
  <si>
    <t>JENIS KOMODITI : GULA</t>
  </si>
  <si>
    <t>JENIS KOMODITI : BERAS</t>
  </si>
  <si>
    <t xml:space="preserve"> </t>
  </si>
  <si>
    <t>PT. Rantai Mas Abadi</t>
  </si>
  <si>
    <t>CV. Cahaya Abadi</t>
  </si>
  <si>
    <t>Perum Bulog Bangka</t>
  </si>
  <si>
    <t>Perum Bulog Belitung</t>
  </si>
  <si>
    <t>JENIS KOMODITI : MINYAK GORENG</t>
  </si>
  <si>
    <t>CV. Bina Purnama Bersama</t>
  </si>
  <si>
    <t>JENIS KOMODITI : KACANG TANAH</t>
  </si>
  <si>
    <t>JENIS KOMODITI : JAGUNG</t>
  </si>
  <si>
    <t>CV. Elisabeth</t>
  </si>
  <si>
    <t>PT. BTK Rudiman</t>
  </si>
  <si>
    <t>CV. Arisa</t>
  </si>
  <si>
    <t>UD. Mawar Jaya</t>
  </si>
  <si>
    <t>PT. Menara Nusantara Prima</t>
  </si>
  <si>
    <t>JUMLAH</t>
  </si>
  <si>
    <t>JENIS KOMODITI : DAGING SAPI</t>
  </si>
  <si>
    <t>JENIS KOMODITI : TELUR AYAM RAS</t>
  </si>
  <si>
    <t>JENIS KOMODITI : DAGING AYAM RAS</t>
  </si>
  <si>
    <t>PT. Semesta Mitra Sejahtera</t>
  </si>
  <si>
    <t>Achan</t>
  </si>
  <si>
    <t>JENIS KOMODITI : DAGING KERBAU BEKU</t>
  </si>
  <si>
    <t>Gula Pasir</t>
  </si>
  <si>
    <t>NAMA PERUSAHAAN / PELAKU USAHA</t>
  </si>
  <si>
    <t>JUMLAH STOK YANG ADA SAAT INI (TON)</t>
  </si>
  <si>
    <t>JUMLAH PENGADAAN/PASOKAN YANG AKAN MASUK DALAM MINGGU INI (TON)</t>
  </si>
  <si>
    <t>KETERANGAN</t>
  </si>
  <si>
    <t>JUMLAH TOTAL KETERSEDIAAN BAPOK DALAM MINGGU INI (TON)</t>
  </si>
  <si>
    <t>REKAP DATA STOK DAN PASOKAN BARANG KEBUTUHAN POKOK PER KOMODITI DAN PER PELAKU USAHA</t>
  </si>
  <si>
    <t>Menara Grup Bangka</t>
  </si>
  <si>
    <t>Daging Kerbau Beku</t>
  </si>
  <si>
    <t>Hamid</t>
  </si>
  <si>
    <t>JENIS KOMODITI : GARAM YODIUM</t>
  </si>
  <si>
    <t>Garam Yodium</t>
  </si>
  <si>
    <t>JENIS KOMODITI : TEPUNG TERIGU</t>
  </si>
  <si>
    <t>Tepung Terigu</t>
  </si>
  <si>
    <t>Daging Sapi Beku</t>
  </si>
  <si>
    <t>Hypermart</t>
  </si>
  <si>
    <t>PT. Heral (UD. Satwa)</t>
  </si>
  <si>
    <t>PT. Pelita Trijaya Bersinar (Patriot)</t>
  </si>
  <si>
    <t>H. Rustam</t>
  </si>
  <si>
    <t xml:space="preserve">H. Zubairi </t>
  </si>
  <si>
    <t>Akiun</t>
  </si>
  <si>
    <t>JUMLAH PELAKU USAHA YANG TERPANTAU</t>
  </si>
  <si>
    <t>REKAP DATA STOK DAN PASOKAN MINGGUAN BARANG KEBUTUHAN POKOK PER KOMODITI DARI BEBERAPA PELAKU USAHA</t>
  </si>
  <si>
    <t>Didatangkan secara kontinyu</t>
  </si>
  <si>
    <t>Hj. Neneng</t>
  </si>
  <si>
    <t>Bina purnama bersama</t>
  </si>
  <si>
    <t>*</t>
  </si>
  <si>
    <t xml:space="preserve"> T.J Mart group</t>
  </si>
  <si>
    <t>T.J Mart Group</t>
  </si>
  <si>
    <t>KET</t>
  </si>
  <si>
    <t>jumlah distributor :</t>
  </si>
  <si>
    <t>0</t>
  </si>
  <si>
    <t>CV, Acing Jaya</t>
  </si>
  <si>
    <t>CV. Acing Jaya</t>
  </si>
  <si>
    <t>CV.ACING Jaya</t>
  </si>
  <si>
    <t>NAMA DISTRIBUTOR / PELAKU USAHA</t>
  </si>
  <si>
    <t>Sumber bawang</t>
  </si>
  <si>
    <t>PT. Bintang Mas</t>
  </si>
  <si>
    <t>PT. Manunggal Lestari Indonesia</t>
  </si>
  <si>
    <t>5.</t>
  </si>
  <si>
    <t>PT. Ciomas</t>
  </si>
  <si>
    <t>Arfan Bawang</t>
  </si>
  <si>
    <t>9.</t>
  </si>
  <si>
    <t>PT.Niaga Nrwana</t>
  </si>
  <si>
    <t>PT Niaga Nirwana</t>
  </si>
  <si>
    <t xml:space="preserve">11. </t>
  </si>
  <si>
    <t>UD Mawar Jaya</t>
  </si>
  <si>
    <t>4.</t>
  </si>
  <si>
    <t>CV. Aching Jaya</t>
  </si>
  <si>
    <t>Bulog Belitung</t>
  </si>
  <si>
    <t>t</t>
  </si>
  <si>
    <t>6.</t>
  </si>
  <si>
    <t>Andri Telur</t>
  </si>
  <si>
    <t>3.</t>
  </si>
  <si>
    <t>Bulog Cab. Bangka</t>
  </si>
  <si>
    <t>Bulog Cab. Belitung</t>
  </si>
  <si>
    <t>CV.Anugrah makmur sukses mandiri</t>
  </si>
  <si>
    <t>CV. Anugrah sukses mandiri</t>
  </si>
  <si>
    <t xml:space="preserve">CV Anugrah makmur </t>
  </si>
  <si>
    <t>14.</t>
  </si>
  <si>
    <t>7.</t>
  </si>
  <si>
    <t>Chong Shin telur</t>
  </si>
  <si>
    <t>DATA PER :02 Feb 2026 s.d 08 Feb 2026</t>
  </si>
  <si>
    <t>MINGGU KE 01 (Satu) Bulan Feb Tahun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</si>
</sst>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d\-mmm"/>
    <numFmt numFmtId="166" formatCode="#,##0.000"/>
    <numFmt numFmtId="167" formatCode="0_);\(0\)"/>
    <numFmt numFmtId="168" formatCode="#,##0.0"/>
    <numFmt numFmtId="169" formatCode="0.000"/>
  </numFmts>
  <fonts count="31">
    <font>
      <sz val="11"/>
      <name val="Calibri"/>
    </font>
    <font>
      <sz val="12"/>
      <color rgb="FF000000"/>
      <name val="Arial"/>
      <family val="2"/>
    </font>
    <font>
      <b/>
      <sz val="14"/>
      <color rgb="FF002060"/>
      <name val="Arial"/>
      <family val="2"/>
    </font>
    <font>
      <b/>
      <sz val="12"/>
      <color rgb="FF000000"/>
      <name val="Arial"/>
      <family val="2"/>
    </font>
    <font>
      <b/>
      <sz val="12"/>
      <color rgb="FF222222"/>
      <name val="Arial"/>
      <family val="2"/>
    </font>
    <font>
      <sz val="14"/>
      <color rgb="FF00000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6"/>
      <color rgb="FF17375E"/>
      <name val="Arial"/>
      <family val="2"/>
    </font>
    <font>
      <sz val="12"/>
      <name val="Arial"/>
      <family val="2"/>
    </font>
    <font>
      <b/>
      <i/>
      <sz val="12"/>
      <color rgb="FF000000"/>
      <name val="Arial"/>
      <family val="2"/>
    </font>
    <font>
      <sz val="10"/>
      <name val="Arial"/>
      <family val="2"/>
    </font>
    <font>
      <i/>
      <sz val="12"/>
      <color rgb="FF000000"/>
      <name val="Arial"/>
      <family val="2"/>
    </font>
    <font>
      <b/>
      <sz val="12"/>
      <name val="Arial"/>
      <family val="2"/>
    </font>
    <font>
      <b/>
      <sz val="14"/>
      <color rgb="FF002060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</font>
    <font>
      <sz val="12"/>
      <color rgb="FF00B05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222222"/>
      <name val="Arial"/>
      <family val="2"/>
    </font>
    <font>
      <sz val="9"/>
      <name val="Arial"/>
      <family val="2"/>
    </font>
    <font>
      <i/>
      <sz val="9"/>
      <color rgb="FF000000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rgb="FFFF0000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1" fillId="0" borderId="0">
      <protection locked="0"/>
    </xf>
  </cellStyleXfs>
  <cellXfs count="151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>
      <alignment vertical="center"/>
    </xf>
    <xf numFmtId="0" fontId="1" fillId="0" borderId="0" xfId="0" applyFont="1" applyAlignment="1">
      <alignment horizontal="center"/>
    </xf>
    <xf numFmtId="0" fontId="3" fillId="0" borderId="0" xfId="0" applyFo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1" applyFont="1" applyBorder="1" applyAlignment="1" applyProtection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9" fillId="0" borderId="0" xfId="1" applyFont="1" applyBorder="1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1" applyFont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9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9" fillId="0" borderId="1" xfId="1" applyFont="1" applyBorder="1" applyAlignment="1" applyProtection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164" fontId="1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1" fillId="0" borderId="0" xfId="0" applyNumberFormat="1" applyFont="1" applyAlignment="1"/>
    <xf numFmtId="2" fontId="1" fillId="0" borderId="0" xfId="0" applyNumberFormat="1" applyFont="1" applyAlignment="1"/>
    <xf numFmtId="0" fontId="1" fillId="0" borderId="0" xfId="0" quotePrefix="1" applyFont="1" applyAlignment="1"/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1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5" fillId="0" borderId="0" xfId="0" applyFont="1" applyAlignment="1"/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2" fontId="1" fillId="0" borderId="0" xfId="0" applyNumberFormat="1" applyFont="1" applyAlignment="1">
      <alignment horizontal="center" vertical="center" wrapText="1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18" fillId="0" borderId="0" xfId="0" applyFont="1" applyAlignment="1"/>
    <xf numFmtId="166" fontId="3" fillId="0" borderId="0" xfId="0" applyNumberFormat="1" applyFont="1">
      <alignment vertical="center"/>
    </xf>
    <xf numFmtId="0" fontId="9" fillId="0" borderId="1" xfId="0" applyFont="1" applyBorder="1" applyAlignment="1">
      <alignment vertical="center" wrapText="1"/>
    </xf>
    <xf numFmtId="167" fontId="6" fillId="0" borderId="1" xfId="1" applyNumberFormat="1" applyFont="1" applyBorder="1" applyAlignment="1" applyProtection="1">
      <alignment horizontal="center" vertical="center"/>
    </xf>
    <xf numFmtId="0" fontId="1" fillId="0" borderId="0" xfId="0" applyFont="1" applyAlignment="1">
      <alignment vertical="center"/>
    </xf>
    <xf numFmtId="168" fontId="19" fillId="0" borderId="1" xfId="0" applyNumberFormat="1" applyFont="1" applyBorder="1" applyAlignment="1">
      <alignment horizontal="right" vertical="center"/>
    </xf>
    <xf numFmtId="168" fontId="13" fillId="0" borderId="1" xfId="0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5" fillId="0" borderId="1" xfId="0" quotePrefix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168" fontId="18" fillId="0" borderId="1" xfId="0" applyNumberFormat="1" applyFont="1" applyBorder="1" applyAlignment="1">
      <alignment horizontal="right" vertical="center" wrapText="1"/>
    </xf>
    <xf numFmtId="168" fontId="18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>
      <alignment horizontal="right" vertical="center" wrapText="1"/>
    </xf>
    <xf numFmtId="168" fontId="3" fillId="0" borderId="1" xfId="0" applyNumberFormat="1" applyFont="1" applyBorder="1" applyAlignment="1">
      <alignment horizontal="right" vertical="center"/>
    </xf>
    <xf numFmtId="168" fontId="1" fillId="0" borderId="0" xfId="0" applyNumberFormat="1" applyFont="1" applyAlignment="1"/>
    <xf numFmtId="168" fontId="3" fillId="0" borderId="1" xfId="0" applyNumberFormat="1" applyFont="1" applyBorder="1">
      <alignment vertical="center"/>
    </xf>
    <xf numFmtId="168" fontId="19" fillId="0" borderId="1" xfId="0" quotePrefix="1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 vertical="center"/>
    </xf>
    <xf numFmtId="166" fontId="13" fillId="0" borderId="1" xfId="0" applyNumberFormat="1" applyFont="1" applyBorder="1" applyAlignment="1">
      <alignment horizontal="right" vertical="center" wrapText="1"/>
    </xf>
    <xf numFmtId="0" fontId="9" fillId="0" borderId="0" xfId="0" applyFont="1">
      <alignment vertical="center"/>
    </xf>
    <xf numFmtId="0" fontId="18" fillId="0" borderId="0" xfId="0" applyFont="1" applyAlignment="1">
      <alignment horizontal="center" vertical="center" wrapText="1"/>
    </xf>
    <xf numFmtId="0" fontId="20" fillId="0" borderId="0" xfId="0" applyFont="1">
      <alignment vertical="center"/>
    </xf>
    <xf numFmtId="168" fontId="13" fillId="0" borderId="1" xfId="0" applyNumberFormat="1" applyFont="1" applyBorder="1" applyAlignment="1">
      <alignment horizontal="right" vertical="center"/>
    </xf>
    <xf numFmtId="0" fontId="21" fillId="0" borderId="0" xfId="0" applyFont="1" applyAlignment="1"/>
    <xf numFmtId="0" fontId="21" fillId="0" borderId="1" xfId="0" applyFont="1" applyBorder="1" applyAlignment="1"/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 applyAlignment="1"/>
    <xf numFmtId="0" fontId="22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168" fontId="25" fillId="0" borderId="1" xfId="0" applyNumberFormat="1" applyFont="1" applyBorder="1" applyAlignment="1">
      <alignment horizontal="right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168" fontId="29" fillId="0" borderId="1" xfId="0" applyNumberFormat="1" applyFont="1" applyBorder="1" applyAlignment="1">
      <alignment horizontal="right" vertical="center" wrapText="1"/>
    </xf>
    <xf numFmtId="0" fontId="23" fillId="0" borderId="1" xfId="0" applyFont="1" applyBorder="1" applyAlignment="1">
      <alignment horizontal="left" vertical="center"/>
    </xf>
    <xf numFmtId="168" fontId="29" fillId="0" borderId="1" xfId="0" applyNumberFormat="1" applyFont="1" applyBorder="1" applyAlignment="1">
      <alignment horizontal="right" vertical="center"/>
    </xf>
    <xf numFmtId="0" fontId="23" fillId="0" borderId="1" xfId="0" applyFont="1" applyBorder="1">
      <alignment vertical="center"/>
    </xf>
    <xf numFmtId="166" fontId="25" fillId="0" borderId="1" xfId="0" applyNumberFormat="1" applyFont="1" applyBorder="1" applyAlignment="1">
      <alignment horizontal="right" vertical="center"/>
    </xf>
    <xf numFmtId="166" fontId="25" fillId="0" borderId="1" xfId="0" applyNumberFormat="1" applyFont="1" applyBorder="1" applyAlignment="1">
      <alignment horizontal="right" vertical="center" wrapText="1"/>
    </xf>
    <xf numFmtId="0" fontId="22" fillId="0" borderId="1" xfId="0" applyFont="1" applyBorder="1">
      <alignment vertical="center"/>
    </xf>
    <xf numFmtId="168" fontId="30" fillId="0" borderId="1" xfId="0" applyNumberFormat="1" applyFont="1" applyBorder="1" applyAlignment="1">
      <alignment horizontal="right" vertical="center"/>
    </xf>
    <xf numFmtId="1" fontId="22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8" fontId="9" fillId="0" borderId="1" xfId="0" quotePrefix="1" applyNumberFormat="1" applyFont="1" applyBorder="1" applyAlignment="1">
      <alignment horizontal="right" vertical="center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>
      <alignment horizontal="right" vertical="center" wrapText="1"/>
    </xf>
    <xf numFmtId="168" fontId="9" fillId="0" borderId="0" xfId="0" applyNumberFormat="1" applyFont="1" applyAlignment="1">
      <alignment horizontal="right" vertical="center"/>
    </xf>
    <xf numFmtId="168" fontId="9" fillId="0" borderId="1" xfId="0" quotePrefix="1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textRotation="90"/>
    </xf>
    <xf numFmtId="0" fontId="8" fillId="0" borderId="4" xfId="0" applyFont="1" applyBorder="1" applyAlignment="1">
      <alignment horizontal="center" vertical="center" textRotation="90"/>
    </xf>
    <xf numFmtId="0" fontId="8" fillId="0" borderId="3" xfId="0" applyFont="1" applyBorder="1" applyAlignment="1">
      <alignment horizontal="center" vertical="center" textRotation="90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69" fontId="9" fillId="0" borderId="1" xfId="0" quotePrefix="1" applyNumberFormat="1" applyFont="1" applyBorder="1" applyAlignment="1">
      <alignment horizontal="right" vertical="center"/>
    </xf>
    <xf numFmtId="0" fontId="9" fillId="0" borderId="1" xfId="0" quotePrefix="1" applyNumberFormat="1" applyFont="1" applyBorder="1" applyAlignment="1">
      <alignment horizontal="right" vertical="center"/>
    </xf>
    <xf numFmtId="169" fontId="9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3"/>
  <sheetViews>
    <sheetView showGridLines="0" view="pageBreakPreview" topLeftCell="B1" zoomScale="87" zoomScaleNormal="85" zoomScaleSheetLayoutView="87" workbookViewId="0">
      <selection activeCell="L9" sqref="L9"/>
    </sheetView>
  </sheetViews>
  <sheetFormatPr defaultColWidth="9.140625" defaultRowHeight="15"/>
  <cols>
    <col min="1" max="1" width="7.28515625" style="1" customWidth="1"/>
    <col min="2" max="2" width="6.85546875" style="2" customWidth="1"/>
    <col min="3" max="3" width="26.42578125" style="1" customWidth="1"/>
    <col min="4" max="4" width="19.85546875" style="1" customWidth="1"/>
    <col min="5" max="5" width="21.42578125" style="1" customWidth="1"/>
    <col min="6" max="6" width="30.85546875" style="1" customWidth="1"/>
    <col min="7" max="7" width="23" style="1" customWidth="1"/>
    <col min="8" max="8" width="13.28515625" style="1" customWidth="1"/>
    <col min="9" max="9" width="8.7109375" style="1" customWidth="1"/>
    <col min="10" max="11" width="9.140625" style="1"/>
    <col min="12" max="12" width="11.85546875" style="3" customWidth="1"/>
    <col min="13" max="13" width="12" style="1" customWidth="1"/>
    <col min="14" max="15" width="14.140625" style="1" customWidth="1"/>
    <col min="16" max="16384" width="9.140625" style="1"/>
  </cols>
  <sheetData>
    <row r="1" spans="2:15" ht="45" customHeight="1">
      <c r="B1" s="140" t="s">
        <v>72</v>
      </c>
      <c r="C1" s="140"/>
      <c r="D1" s="140"/>
      <c r="E1" s="140"/>
      <c r="F1" s="140"/>
      <c r="G1" s="140"/>
      <c r="H1" s="140"/>
    </row>
    <row r="2" spans="2:15" ht="19.5" customHeight="1">
      <c r="B2" s="142" t="str">
        <f>BM!A2</f>
        <v>MINGGU KE 01 (Satu) Bulan Feb Tahun 2026</v>
      </c>
      <c r="C2" s="142"/>
      <c r="D2" s="142"/>
      <c r="E2" s="142"/>
      <c r="F2" s="142"/>
      <c r="G2" s="142"/>
      <c r="H2" s="142"/>
    </row>
    <row r="3" spans="2:15" ht="18">
      <c r="B3" s="141" t="str">
        <f>BM!A3</f>
        <v>DATA PER :02 Feb 2026 s.d 08 Feb 2026</v>
      </c>
      <c r="C3" s="142"/>
      <c r="D3" s="142"/>
      <c r="E3" s="142"/>
      <c r="F3" s="142"/>
      <c r="G3" s="142"/>
      <c r="H3" s="142"/>
    </row>
    <row r="4" spans="2:15" ht="15.75">
      <c r="B4" s="4"/>
    </row>
    <row r="5" spans="2:15" ht="39.75" customHeight="1">
      <c r="B5" s="143" t="s">
        <v>0</v>
      </c>
      <c r="C5" s="143" t="s">
        <v>1</v>
      </c>
      <c r="D5" s="138" t="s">
        <v>71</v>
      </c>
      <c r="E5" s="138" t="s">
        <v>52</v>
      </c>
      <c r="F5" s="138" t="s">
        <v>53</v>
      </c>
      <c r="G5" s="138" t="s">
        <v>55</v>
      </c>
      <c r="H5" s="136" t="s">
        <v>79</v>
      </c>
      <c r="M5" s="5"/>
      <c r="N5" s="5"/>
      <c r="O5" s="5"/>
    </row>
    <row r="6" spans="2:15" s="6" customFormat="1" ht="24.75" customHeight="1">
      <c r="B6" s="143"/>
      <c r="C6" s="143"/>
      <c r="D6" s="139"/>
      <c r="E6" s="139"/>
      <c r="F6" s="139"/>
      <c r="G6" s="139"/>
      <c r="H6" s="137"/>
      <c r="M6" s="7"/>
      <c r="N6" s="7"/>
      <c r="O6" s="7"/>
    </row>
    <row r="7" spans="2:15" s="2" customFormat="1" ht="30" customHeight="1">
      <c r="B7" s="8">
        <v>1</v>
      </c>
      <c r="C7" s="9" t="s">
        <v>2</v>
      </c>
      <c r="D7" s="76">
        <v>17</v>
      </c>
      <c r="E7" s="84">
        <f>Beras!C25</f>
        <v>7600.8</v>
      </c>
      <c r="F7" s="84">
        <f>Beras!D25</f>
        <v>24.2</v>
      </c>
      <c r="G7" s="85">
        <f>E7+F7</f>
        <v>7625</v>
      </c>
      <c r="H7" s="133" t="s">
        <v>73</v>
      </c>
      <c r="L7" s="10"/>
      <c r="M7" s="11"/>
      <c r="N7" s="11"/>
      <c r="O7" s="11"/>
    </row>
    <row r="8" spans="2:15" ht="30" customHeight="1">
      <c r="B8" s="8">
        <v>2</v>
      </c>
      <c r="C8" s="9" t="s">
        <v>50</v>
      </c>
      <c r="D8" s="76">
        <v>14</v>
      </c>
      <c r="E8" s="84">
        <f>Gula!C22</f>
        <v>935.7</v>
      </c>
      <c r="F8" s="84">
        <f>Gula!D22</f>
        <v>76.2</v>
      </c>
      <c r="G8" s="85">
        <f t="shared" ref="G8:G22" si="0">E8+F8</f>
        <v>1011.9000000000001</v>
      </c>
      <c r="H8" s="134"/>
      <c r="M8" s="5"/>
      <c r="N8" s="5"/>
      <c r="O8" s="5"/>
    </row>
    <row r="9" spans="2:15" ht="30" customHeight="1">
      <c r="B9" s="8">
        <v>3</v>
      </c>
      <c r="C9" s="9" t="s">
        <v>63</v>
      </c>
      <c r="D9" s="76">
        <v>13</v>
      </c>
      <c r="E9" s="84">
        <f>Terigu!C22</f>
        <v>125.2</v>
      </c>
      <c r="F9" s="84">
        <f>Terigu!D22</f>
        <v>115.1</v>
      </c>
      <c r="G9" s="85">
        <f t="shared" si="0"/>
        <v>240.3</v>
      </c>
      <c r="H9" s="134"/>
      <c r="M9" s="5"/>
      <c r="N9" s="5"/>
      <c r="O9" s="5"/>
    </row>
    <row r="10" spans="2:15" ht="30" customHeight="1">
      <c r="B10" s="8">
        <v>4</v>
      </c>
      <c r="C10" s="9" t="s">
        <v>3</v>
      </c>
      <c r="D10" s="76">
        <v>12</v>
      </c>
      <c r="E10" s="84">
        <f>Migor!C20</f>
        <v>511.70000000000005</v>
      </c>
      <c r="F10" s="84">
        <f>Migor!D20</f>
        <v>277.89999999999998</v>
      </c>
      <c r="G10" s="85">
        <f t="shared" si="0"/>
        <v>789.6</v>
      </c>
      <c r="H10" s="134"/>
      <c r="M10" s="5"/>
      <c r="N10" s="5"/>
      <c r="O10" s="5"/>
    </row>
    <row r="11" spans="2:15" ht="30" customHeight="1">
      <c r="B11" s="8">
        <v>5</v>
      </c>
      <c r="C11" s="9" t="s">
        <v>4</v>
      </c>
      <c r="D11" s="76">
        <f>Kedelai!C16</f>
        <v>6</v>
      </c>
      <c r="E11" s="84">
        <f>Kedelai!C14</f>
        <v>133</v>
      </c>
      <c r="F11" s="84">
        <f>Kedelai!D14</f>
        <v>0</v>
      </c>
      <c r="G11" s="85">
        <f t="shared" si="0"/>
        <v>133</v>
      </c>
      <c r="H11" s="134"/>
      <c r="M11" s="5"/>
      <c r="N11" s="5"/>
      <c r="O11" s="5"/>
    </row>
    <row r="12" spans="2:15" ht="30" customHeight="1">
      <c r="B12" s="8">
        <v>6</v>
      </c>
      <c r="C12" s="9" t="s">
        <v>5</v>
      </c>
      <c r="D12" s="76">
        <f>'Kacang Tanah'!C17</f>
        <v>6</v>
      </c>
      <c r="E12" s="84">
        <f>'Kacang Tanah'!C14</f>
        <v>10</v>
      </c>
      <c r="F12" s="83" t="str">
        <f>'Kacang Tanah'!D14</f>
        <v>0</v>
      </c>
      <c r="G12" s="85">
        <f t="shared" si="0"/>
        <v>10</v>
      </c>
      <c r="H12" s="134"/>
      <c r="M12" s="5"/>
      <c r="N12" s="5"/>
      <c r="O12" s="5"/>
    </row>
    <row r="13" spans="2:15" ht="30" customHeight="1">
      <c r="B13" s="8">
        <v>7</v>
      </c>
      <c r="C13" s="9" t="s">
        <v>6</v>
      </c>
      <c r="D13" s="76">
        <f>Jagung!C16</f>
        <v>3</v>
      </c>
      <c r="E13" s="84">
        <f>Jagung!C13</f>
        <v>16.8</v>
      </c>
      <c r="F13" s="84">
        <f>Jagung!D13</f>
        <v>0</v>
      </c>
      <c r="G13" s="85">
        <f t="shared" si="0"/>
        <v>16.8</v>
      </c>
      <c r="H13" s="134"/>
      <c r="M13" s="5"/>
      <c r="N13" s="5"/>
      <c r="O13" s="5"/>
    </row>
    <row r="14" spans="2:15" ht="30" customHeight="1">
      <c r="B14" s="8">
        <v>8</v>
      </c>
      <c r="C14" s="9" t="s">
        <v>7</v>
      </c>
      <c r="D14" s="76">
        <f>BM!C20</f>
        <v>8</v>
      </c>
      <c r="E14" s="84">
        <f>BM!C18</f>
        <v>21.319000000000003</v>
      </c>
      <c r="F14" s="84">
        <v>8</v>
      </c>
      <c r="G14" s="85">
        <f t="shared" si="0"/>
        <v>29.319000000000003</v>
      </c>
      <c r="H14" s="134"/>
      <c r="M14" s="5"/>
      <c r="N14" s="5"/>
      <c r="O14" s="5"/>
    </row>
    <row r="15" spans="2:15" ht="30" customHeight="1">
      <c r="B15" s="8">
        <v>9</v>
      </c>
      <c r="C15" s="9" t="s">
        <v>8</v>
      </c>
      <c r="D15" s="76">
        <f>BP!C22</f>
        <v>10</v>
      </c>
      <c r="E15" s="84">
        <f>BP!C19</f>
        <v>12.523</v>
      </c>
      <c r="F15" s="84">
        <f>BP!D19</f>
        <v>0</v>
      </c>
      <c r="G15" s="85">
        <f>E15+F15</f>
        <v>12.523</v>
      </c>
      <c r="H15" s="134"/>
      <c r="M15" s="5"/>
      <c r="N15" s="5"/>
      <c r="O15" s="5"/>
    </row>
    <row r="16" spans="2:15" ht="30" customHeight="1">
      <c r="B16" s="8">
        <v>10</v>
      </c>
      <c r="C16" s="9" t="s">
        <v>9</v>
      </c>
      <c r="D16" s="76">
        <f>CB!C18</f>
        <v>5</v>
      </c>
      <c r="E16" s="84">
        <f>CB!C14</f>
        <v>1.5109999999999999</v>
      </c>
      <c r="F16" s="84">
        <f>CB!D14</f>
        <v>0</v>
      </c>
      <c r="G16" s="85">
        <f t="shared" si="0"/>
        <v>1.5109999999999999</v>
      </c>
      <c r="H16" s="134"/>
      <c r="M16" s="5"/>
      <c r="N16" s="5"/>
      <c r="O16" s="5"/>
    </row>
    <row r="17" spans="2:15" ht="30" customHeight="1">
      <c r="B17" s="8">
        <v>11</v>
      </c>
      <c r="C17" s="9" t="s">
        <v>10</v>
      </c>
      <c r="D17" s="76">
        <f>CK!C17</f>
        <v>5</v>
      </c>
      <c r="E17" s="84">
        <f>CK!C14</f>
        <v>0.30600000000000005</v>
      </c>
      <c r="F17" s="84">
        <f>CK!D14</f>
        <v>0</v>
      </c>
      <c r="G17" s="85">
        <f t="shared" si="0"/>
        <v>0.30600000000000005</v>
      </c>
      <c r="H17" s="134"/>
      <c r="M17" s="5"/>
      <c r="N17" s="5"/>
      <c r="O17" s="5"/>
    </row>
    <row r="18" spans="2:15" ht="30" customHeight="1">
      <c r="B18" s="8">
        <v>12</v>
      </c>
      <c r="C18" s="9" t="s">
        <v>61</v>
      </c>
      <c r="D18" s="76">
        <f>Garam!C19</f>
        <v>1</v>
      </c>
      <c r="E18" s="84">
        <f>Garam!C11</f>
        <v>198</v>
      </c>
      <c r="F18" s="84">
        <f>Garam!D11</f>
        <v>0</v>
      </c>
      <c r="G18" s="85">
        <f t="shared" si="0"/>
        <v>198</v>
      </c>
      <c r="H18" s="134"/>
      <c r="M18" s="5"/>
      <c r="N18" s="5"/>
      <c r="O18" s="5"/>
    </row>
    <row r="19" spans="2:15" ht="30" customHeight="1">
      <c r="B19" s="8">
        <v>13</v>
      </c>
      <c r="C19" s="9" t="s">
        <v>18</v>
      </c>
      <c r="D19" s="76">
        <f>Sapi!C15</f>
        <v>4</v>
      </c>
      <c r="E19" s="84">
        <f>Sapi!C13</f>
        <v>31.3</v>
      </c>
      <c r="F19" s="84">
        <f>Sapi!D13</f>
        <v>0</v>
      </c>
      <c r="G19" s="85">
        <f t="shared" si="0"/>
        <v>31.3</v>
      </c>
      <c r="H19" s="134"/>
      <c r="M19" s="5"/>
      <c r="N19" s="5"/>
      <c r="O19" s="5"/>
    </row>
    <row r="20" spans="2:15" ht="36" customHeight="1">
      <c r="B20" s="8">
        <v>14</v>
      </c>
      <c r="C20" s="9" t="s">
        <v>58</v>
      </c>
      <c r="D20" s="76">
        <v>3</v>
      </c>
      <c r="E20" s="84">
        <f>'Kerbau Beku'!C11</f>
        <v>0</v>
      </c>
      <c r="F20" s="84">
        <f>'Kerbau Beku'!D11</f>
        <v>0</v>
      </c>
      <c r="G20" s="85">
        <f t="shared" si="0"/>
        <v>0</v>
      </c>
      <c r="H20" s="134"/>
      <c r="M20" s="5"/>
      <c r="N20" s="5"/>
      <c r="O20" s="5"/>
    </row>
    <row r="21" spans="2:15" ht="30" customHeight="1">
      <c r="B21" s="8">
        <v>15</v>
      </c>
      <c r="C21" s="9" t="s">
        <v>19</v>
      </c>
      <c r="D21" s="76">
        <f>Ayam!C15</f>
        <v>4</v>
      </c>
      <c r="E21" s="84">
        <f>Ayam!C13</f>
        <v>408.4</v>
      </c>
      <c r="F21" s="84">
        <f>Ayam!D13</f>
        <v>20</v>
      </c>
      <c r="G21" s="85">
        <f t="shared" si="0"/>
        <v>428.4</v>
      </c>
      <c r="H21" s="134"/>
    </row>
    <row r="22" spans="2:15" ht="30" customHeight="1">
      <c r="B22" s="8">
        <v>16</v>
      </c>
      <c r="C22" s="9" t="s">
        <v>20</v>
      </c>
      <c r="D22" s="76">
        <f>'Telur '!C17</f>
        <v>4</v>
      </c>
      <c r="E22" s="84">
        <f>'Telur '!C15</f>
        <v>45.6</v>
      </c>
      <c r="F22" s="84">
        <f>'Telur '!D15</f>
        <v>36.6</v>
      </c>
      <c r="G22" s="85">
        <f t="shared" si="0"/>
        <v>82.2</v>
      </c>
      <c r="H22" s="135"/>
    </row>
    <row r="23" spans="2:15" ht="24.95" customHeight="1">
      <c r="B23" s="12"/>
      <c r="C23" s="13"/>
      <c r="D23" s="13"/>
    </row>
  </sheetData>
  <mergeCells count="11">
    <mergeCell ref="H7:H22"/>
    <mergeCell ref="H5:H6"/>
    <mergeCell ref="G5:G6"/>
    <mergeCell ref="B1:H1"/>
    <mergeCell ref="B3:H3"/>
    <mergeCell ref="B2:H2"/>
    <mergeCell ref="B5:B6"/>
    <mergeCell ref="C5:C6"/>
    <mergeCell ref="E5:E6"/>
    <mergeCell ref="F5:F6"/>
    <mergeCell ref="D5:D6"/>
  </mergeCells>
  <printOptions horizontalCentered="1"/>
  <pageMargins left="0.19685039370078741" right="0.55118110236220474" top="0.19685039370078741" bottom="0.55118110236220474" header="0.31496062992125984" footer="0.55118110236220474"/>
  <pageSetup paperSize="9" scale="84" fitToWidth="0" fitToHeight="0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7"/>
  <sheetViews>
    <sheetView tabSelected="1" view="pageBreakPreview" topLeftCell="A7" zoomScale="74" zoomScaleNormal="85" zoomScaleSheetLayoutView="74" workbookViewId="0">
      <selection activeCell="M16" sqref="M16"/>
    </sheetView>
  </sheetViews>
  <sheetFormatPr defaultColWidth="9.140625" defaultRowHeight="15"/>
  <cols>
    <col min="1" max="1" width="6.85546875" style="2" customWidth="1"/>
    <col min="2" max="2" width="24.7109375" style="1" customWidth="1"/>
    <col min="3" max="3" width="25.85546875" style="1" customWidth="1"/>
    <col min="4" max="4" width="27.5703125" style="1" customWidth="1"/>
    <col min="5" max="6" width="22.85546875" style="1" customWidth="1"/>
    <col min="7" max="7" width="9.140625" style="1"/>
    <col min="8" max="8" width="16.140625" style="1" customWidth="1"/>
    <col min="9" max="16384" width="9.140625" style="1"/>
  </cols>
  <sheetData>
    <row r="1" spans="1:6" ht="21" customHeight="1">
      <c r="A1" s="144" t="s">
        <v>56</v>
      </c>
      <c r="B1" s="144"/>
      <c r="C1" s="144"/>
      <c r="D1" s="144"/>
      <c r="E1" s="144"/>
      <c r="F1" s="144"/>
    </row>
    <row r="2" spans="1:6" ht="19.5" customHeight="1">
      <c r="A2" s="144" t="str">
        <f>Migor!A2</f>
        <v>MINGGU KE 01 (Satu) Bulan Feb Tahun 2026</v>
      </c>
      <c r="B2" s="144"/>
      <c r="C2" s="144"/>
      <c r="D2" s="144"/>
      <c r="E2" s="144"/>
      <c r="F2" s="144"/>
    </row>
    <row r="3" spans="1:6" ht="15.75">
      <c r="A3" s="144" t="str">
        <f>Migor!A3</f>
        <v>DATA PER :02 Feb 2026 s.d 08 Feb 2026</v>
      </c>
      <c r="B3" s="144"/>
      <c r="C3" s="144"/>
      <c r="D3" s="144"/>
      <c r="E3" s="144"/>
      <c r="F3" s="144"/>
    </row>
    <row r="5" spans="1:6" ht="15.75">
      <c r="A5" s="4" t="s">
        <v>36</v>
      </c>
    </row>
    <row r="6" spans="1:6" ht="15.75">
      <c r="A6" s="4"/>
    </row>
    <row r="7" spans="1:6" ht="78.75">
      <c r="A7" s="37" t="s">
        <v>0</v>
      </c>
      <c r="B7" s="37" t="s">
        <v>51</v>
      </c>
      <c r="C7" s="65" t="s">
        <v>52</v>
      </c>
      <c r="D7" s="65" t="s">
        <v>53</v>
      </c>
      <c r="E7" s="65" t="s">
        <v>55</v>
      </c>
      <c r="F7" s="37" t="s">
        <v>54</v>
      </c>
    </row>
    <row r="8" spans="1:6" s="2" customFormat="1" ht="36.75" customHeight="1">
      <c r="A8" s="36">
        <v>1</v>
      </c>
      <c r="B8" s="29" t="s">
        <v>39</v>
      </c>
      <c r="C8" s="90">
        <v>0</v>
      </c>
      <c r="D8" s="90">
        <v>0</v>
      </c>
      <c r="E8" s="91">
        <f>C8+D8</f>
        <v>0</v>
      </c>
      <c r="F8" s="20"/>
    </row>
    <row r="9" spans="1:6" ht="41.25" customHeight="1">
      <c r="A9" s="28">
        <v>2</v>
      </c>
      <c r="B9" s="18" t="s">
        <v>35</v>
      </c>
      <c r="C9" s="90">
        <v>0</v>
      </c>
      <c r="D9" s="90">
        <v>0</v>
      </c>
      <c r="E9" s="91">
        <f>C9+D9</f>
        <v>0</v>
      </c>
      <c r="F9" s="40"/>
    </row>
    <row r="10" spans="1:6" ht="35.1" customHeight="1">
      <c r="A10" s="28">
        <v>3</v>
      </c>
      <c r="B10" s="18" t="s">
        <v>38</v>
      </c>
      <c r="C10" s="90">
        <v>0</v>
      </c>
      <c r="D10" s="90">
        <v>0</v>
      </c>
      <c r="E10" s="91">
        <f>C10+D10</f>
        <v>0</v>
      </c>
      <c r="F10" s="40"/>
    </row>
    <row r="11" spans="1:6" s="2" customFormat="1" ht="35.1" customHeight="1">
      <c r="A11" s="28">
        <v>4</v>
      </c>
      <c r="B11" s="39" t="s">
        <v>25</v>
      </c>
      <c r="C11" s="90">
        <v>0</v>
      </c>
      <c r="D11" s="90">
        <v>0</v>
      </c>
      <c r="E11" s="91">
        <v>0</v>
      </c>
      <c r="F11" s="20"/>
    </row>
    <row r="12" spans="1:6" ht="35.1" customHeight="1">
      <c r="A12" s="43">
        <v>5</v>
      </c>
      <c r="B12" s="29" t="s">
        <v>41</v>
      </c>
      <c r="C12" s="90">
        <v>10</v>
      </c>
      <c r="D12" s="90">
        <v>0</v>
      </c>
      <c r="E12" s="91">
        <f>C12+D12</f>
        <v>10</v>
      </c>
      <c r="F12" s="150"/>
    </row>
    <row r="13" spans="1:6" ht="35.1" customHeight="1">
      <c r="A13" s="43">
        <v>6</v>
      </c>
      <c r="B13" s="29" t="s">
        <v>40</v>
      </c>
      <c r="C13" s="90">
        <v>0</v>
      </c>
      <c r="D13" s="90">
        <v>0</v>
      </c>
      <c r="E13" s="91">
        <f>C13+D13</f>
        <v>0</v>
      </c>
      <c r="F13" s="40"/>
    </row>
    <row r="14" spans="1:6" s="4" customFormat="1" ht="27.75" customHeight="1">
      <c r="A14" s="30" t="s">
        <v>43</v>
      </c>
      <c r="B14" s="30"/>
      <c r="C14" s="78">
        <f>SUM(C8:C13)</f>
        <v>10</v>
      </c>
      <c r="D14" s="95" t="s">
        <v>81</v>
      </c>
      <c r="E14" s="79">
        <f>C14+D14</f>
        <v>10</v>
      </c>
      <c r="F14" s="66"/>
    </row>
    <row r="16" spans="1:6" ht="93.75" customHeight="1"/>
    <row r="17" spans="1:3" ht="31.5" customHeight="1">
      <c r="A17" s="2" t="str">
        <f>BM!A20</f>
        <v>jumlah distributor :</v>
      </c>
      <c r="C17" s="77">
        <v>6</v>
      </c>
    </row>
  </sheetData>
  <mergeCells count="3">
    <mergeCell ref="A3:F3"/>
    <mergeCell ref="A2:F2"/>
    <mergeCell ref="A1:F1"/>
  </mergeCells>
  <printOptions horizontalCentered="1"/>
  <pageMargins left="0.43307086614173229" right="0.15748031496062992" top="0.19685039370078741" bottom="0.19685039370078741" header="0.31496062992125984" footer="0.23622047244094491"/>
  <pageSetup paperSize="9" scale="90" fitToWidth="0" fitToHeight="0" orientation="landscape" horizontalDpi="4294967293" r:id="rId1"/>
  <rowBreaks count="1" manualBreakCount="1">
    <brk id="1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6"/>
  <sheetViews>
    <sheetView view="pageBreakPreview" topLeftCell="A4" zoomScale="95" zoomScaleNormal="85" zoomScaleSheetLayoutView="95" workbookViewId="0">
      <selection activeCell="C12" sqref="C12:E12"/>
    </sheetView>
  </sheetViews>
  <sheetFormatPr defaultColWidth="9.140625" defaultRowHeight="15"/>
  <cols>
    <col min="1" max="1" width="6.85546875" style="2" customWidth="1"/>
    <col min="2" max="2" width="22.28515625" style="1" customWidth="1"/>
    <col min="3" max="3" width="25.85546875" style="1" customWidth="1"/>
    <col min="4" max="4" width="27.42578125" style="1" customWidth="1"/>
    <col min="5" max="5" width="22.85546875" style="1" customWidth="1"/>
    <col min="6" max="6" width="22.5703125" style="1" customWidth="1"/>
    <col min="7" max="16384" width="9.140625" style="1"/>
  </cols>
  <sheetData>
    <row r="1" spans="1:11" ht="21" customHeight="1">
      <c r="A1" s="144" t="s">
        <v>56</v>
      </c>
      <c r="B1" s="144"/>
      <c r="C1" s="144"/>
      <c r="D1" s="144"/>
      <c r="E1" s="144"/>
      <c r="F1" s="144"/>
    </row>
    <row r="2" spans="1:11" ht="19.5" customHeight="1">
      <c r="A2" s="144" t="str">
        <f>'Kacang Tanah'!A2:F2</f>
        <v>MINGGU KE 01 (Satu) Bulan Feb Tahun 2026</v>
      </c>
      <c r="B2" s="144"/>
      <c r="C2" s="144"/>
      <c r="D2" s="144"/>
      <c r="E2" s="144"/>
      <c r="F2" s="144"/>
    </row>
    <row r="3" spans="1:11" ht="19.5" customHeight="1">
      <c r="A3" s="144" t="str">
        <f>'Kacang Tanah'!A3:F3</f>
        <v>DATA PER :02 Feb 2026 s.d 08 Feb 2026</v>
      </c>
      <c r="B3" s="144"/>
      <c r="C3" s="144"/>
      <c r="D3" s="144"/>
      <c r="E3" s="144"/>
      <c r="F3" s="144"/>
    </row>
    <row r="5" spans="1:11" ht="15.75">
      <c r="A5" s="4" t="s">
        <v>26</v>
      </c>
    </row>
    <row r="6" spans="1:11" ht="15.75">
      <c r="A6" s="4"/>
    </row>
    <row r="7" spans="1:11" ht="78.75">
      <c r="A7" s="37" t="s">
        <v>0</v>
      </c>
      <c r="B7" s="37" t="s">
        <v>51</v>
      </c>
      <c r="C7" s="65" t="s">
        <v>52</v>
      </c>
      <c r="D7" s="65" t="s">
        <v>53</v>
      </c>
      <c r="E7" s="65" t="s">
        <v>55</v>
      </c>
      <c r="F7" s="37" t="s">
        <v>54</v>
      </c>
    </row>
    <row r="8" spans="1:11" s="24" customFormat="1" ht="35.25" customHeight="1">
      <c r="A8" s="25">
        <v>1</v>
      </c>
      <c r="B8" s="19" t="s">
        <v>25</v>
      </c>
      <c r="C8" s="91">
        <v>111</v>
      </c>
      <c r="D8" s="90">
        <v>0</v>
      </c>
      <c r="E8" s="91">
        <f>C8+D8</f>
        <v>111</v>
      </c>
      <c r="F8" s="25"/>
    </row>
    <row r="9" spans="1:11" ht="38.25" customHeight="1">
      <c r="A9" s="36">
        <v>2</v>
      </c>
      <c r="B9" s="55" t="s">
        <v>35</v>
      </c>
      <c r="C9" s="90">
        <v>0</v>
      </c>
      <c r="D9" s="90">
        <v>0</v>
      </c>
      <c r="E9" s="91">
        <f t="shared" ref="E9:E14" si="0">C9+D9</f>
        <v>0</v>
      </c>
      <c r="F9" s="20"/>
    </row>
    <row r="10" spans="1:11" ht="27.75" customHeight="1">
      <c r="A10" s="36">
        <v>3</v>
      </c>
      <c r="B10" s="18" t="s">
        <v>38</v>
      </c>
      <c r="C10" s="90">
        <v>0</v>
      </c>
      <c r="D10" s="90">
        <v>0</v>
      </c>
      <c r="E10" s="91">
        <f t="shared" si="0"/>
        <v>0</v>
      </c>
      <c r="F10" s="20"/>
    </row>
    <row r="11" spans="1:11" s="2" customFormat="1" ht="26.25" customHeight="1">
      <c r="A11" s="36">
        <v>4</v>
      </c>
      <c r="B11" s="22" t="s">
        <v>39</v>
      </c>
      <c r="C11" s="90">
        <v>0</v>
      </c>
      <c r="D11" s="90">
        <v>0</v>
      </c>
      <c r="E11" s="91">
        <f t="shared" si="0"/>
        <v>0</v>
      </c>
      <c r="F11" s="20"/>
      <c r="K11" s="98"/>
    </row>
    <row r="12" spans="1:11" ht="27.75" customHeight="1">
      <c r="A12" s="28">
        <v>5</v>
      </c>
      <c r="B12" s="22" t="s">
        <v>41</v>
      </c>
      <c r="C12" s="90">
        <v>22</v>
      </c>
      <c r="D12" s="90">
        <v>0</v>
      </c>
      <c r="E12" s="91">
        <f t="shared" si="0"/>
        <v>22</v>
      </c>
      <c r="F12" s="20"/>
    </row>
    <row r="13" spans="1:11" ht="23.25" customHeight="1">
      <c r="A13" s="28">
        <v>6</v>
      </c>
      <c r="B13" s="22" t="s">
        <v>40</v>
      </c>
      <c r="C13" s="90">
        <v>0</v>
      </c>
      <c r="D13" s="90">
        <v>0</v>
      </c>
      <c r="E13" s="91">
        <f t="shared" si="0"/>
        <v>0</v>
      </c>
      <c r="F13" s="20"/>
    </row>
    <row r="14" spans="1:11" s="44" customFormat="1" ht="27.75" customHeight="1">
      <c r="A14" s="45" t="s">
        <v>43</v>
      </c>
      <c r="B14" s="46"/>
      <c r="C14" s="101">
        <f>SUM(C8:C13)</f>
        <v>133</v>
      </c>
      <c r="D14" s="101">
        <f>SUM(D8:D13)</f>
        <v>0</v>
      </c>
      <c r="E14" s="79">
        <f t="shared" si="0"/>
        <v>133</v>
      </c>
      <c r="F14" s="67"/>
    </row>
    <row r="15" spans="1:11">
      <c r="J15" s="24"/>
    </row>
    <row r="16" spans="1:11">
      <c r="A16" s="2" t="str">
        <f>BM!A20</f>
        <v>jumlah distributor :</v>
      </c>
      <c r="C16" s="1">
        <v>6</v>
      </c>
    </row>
  </sheetData>
  <mergeCells count="3">
    <mergeCell ref="A3:F3"/>
    <mergeCell ref="A2:F2"/>
    <mergeCell ref="A1:F1"/>
  </mergeCells>
  <printOptions horizontalCentered="1"/>
  <pageMargins left="0.94488188976377963" right="0.15748031496062992" top="0.19685039370078741" bottom="0.19685039370078741" header="0.31496062992125984" footer="0.23622047244094491"/>
  <pageSetup paperSize="9" scale="99" fitToWidth="0" fitToHeight="0" orientation="landscape" horizontalDpi="4294967293" r:id="rId1"/>
  <rowBreaks count="1" manualBreakCount="1">
    <brk id="1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6"/>
  <sheetViews>
    <sheetView view="pageBreakPreview" topLeftCell="A4" zoomScale="86" zoomScaleNormal="85" zoomScaleSheetLayoutView="86" workbookViewId="0">
      <selection activeCell="D10" sqref="D10"/>
    </sheetView>
  </sheetViews>
  <sheetFormatPr defaultColWidth="9.140625" defaultRowHeight="15"/>
  <cols>
    <col min="1" max="1" width="6.85546875" style="2" customWidth="1"/>
    <col min="2" max="2" width="27.5703125" style="1" customWidth="1"/>
    <col min="3" max="3" width="25.85546875" style="1" customWidth="1"/>
    <col min="4" max="4" width="29.5703125" style="1" customWidth="1"/>
    <col min="5" max="5" width="22.85546875" style="1" customWidth="1"/>
    <col min="6" max="6" width="21.7109375" style="1" customWidth="1"/>
    <col min="7" max="7" width="9.140625" style="1"/>
    <col min="8" max="8" width="16.140625" style="1" customWidth="1"/>
    <col min="9" max="16384" width="9.140625" style="1"/>
  </cols>
  <sheetData>
    <row r="1" spans="1:9" ht="21" customHeight="1">
      <c r="A1" s="144" t="s">
        <v>56</v>
      </c>
      <c r="B1" s="144"/>
      <c r="C1" s="144"/>
      <c r="D1" s="144"/>
      <c r="E1" s="144"/>
      <c r="F1" s="144"/>
    </row>
    <row r="2" spans="1:9" ht="19.5" customHeight="1">
      <c r="A2" s="144" t="str">
        <f>Kedelai!A2</f>
        <v>MINGGU KE 01 (Satu) Bulan Feb Tahun 2026</v>
      </c>
      <c r="B2" s="144"/>
      <c r="C2" s="144"/>
      <c r="D2" s="144"/>
      <c r="E2" s="144"/>
      <c r="F2" s="144"/>
    </row>
    <row r="3" spans="1:9" ht="15.75">
      <c r="A3" s="144" t="str">
        <f>Kedelai!A3</f>
        <v>DATA PER :02 Feb 2026 s.d 08 Feb 2026</v>
      </c>
      <c r="B3" s="144"/>
      <c r="C3" s="144"/>
      <c r="D3" s="144"/>
      <c r="E3" s="144"/>
      <c r="F3" s="144"/>
    </row>
    <row r="5" spans="1:9" ht="15.75">
      <c r="A5" s="4" t="s">
        <v>37</v>
      </c>
    </row>
    <row r="6" spans="1:9" ht="15.75">
      <c r="A6" s="4"/>
    </row>
    <row r="7" spans="1:9" ht="78.75">
      <c r="A7" s="37" t="s">
        <v>0</v>
      </c>
      <c r="B7" s="37" t="s">
        <v>51</v>
      </c>
      <c r="C7" s="65" t="s">
        <v>52</v>
      </c>
      <c r="D7" s="65" t="s">
        <v>53</v>
      </c>
      <c r="E7" s="65" t="s">
        <v>55</v>
      </c>
      <c r="F7" s="37" t="s">
        <v>54</v>
      </c>
    </row>
    <row r="8" spans="1:9" ht="35.1" customHeight="1">
      <c r="A8" s="36">
        <v>1</v>
      </c>
      <c r="B8" s="18" t="s">
        <v>38</v>
      </c>
      <c r="C8" s="90">
        <v>0</v>
      </c>
      <c r="D8" s="90">
        <v>0</v>
      </c>
      <c r="E8" s="91">
        <f t="shared" ref="E8:E13" si="0">C8+D8</f>
        <v>0</v>
      </c>
      <c r="F8" s="20"/>
      <c r="I8" s="24"/>
    </row>
    <row r="9" spans="1:9" s="2" customFormat="1" ht="35.1" customHeight="1">
      <c r="A9" s="36">
        <v>2</v>
      </c>
      <c r="B9" s="29" t="s">
        <v>39</v>
      </c>
      <c r="C9" s="90">
        <v>0</v>
      </c>
      <c r="D9" s="90">
        <v>0</v>
      </c>
      <c r="E9" s="91">
        <f t="shared" si="0"/>
        <v>0</v>
      </c>
      <c r="F9" s="20"/>
    </row>
    <row r="10" spans="1:9" s="2" customFormat="1" ht="35.1" customHeight="1">
      <c r="A10" s="43" t="s">
        <v>103</v>
      </c>
      <c r="B10" s="29" t="s">
        <v>104</v>
      </c>
      <c r="C10" s="90">
        <v>12.9</v>
      </c>
      <c r="D10" s="90">
        <v>0</v>
      </c>
      <c r="E10" s="91">
        <f t="shared" si="0"/>
        <v>12.9</v>
      </c>
      <c r="F10" s="20"/>
    </row>
    <row r="11" spans="1:9" s="2" customFormat="1" ht="35.1" customHeight="1">
      <c r="A11" s="43" t="s">
        <v>97</v>
      </c>
      <c r="B11" s="29" t="s">
        <v>105</v>
      </c>
      <c r="C11" s="90">
        <v>3.9</v>
      </c>
      <c r="D11" s="90">
        <v>0</v>
      </c>
      <c r="E11" s="91">
        <f t="shared" si="0"/>
        <v>3.9</v>
      </c>
      <c r="F11" s="20"/>
    </row>
    <row r="12" spans="1:9" s="44" customFormat="1" ht="27.75" customHeight="1">
      <c r="A12" s="43" t="s">
        <v>89</v>
      </c>
      <c r="B12" s="29" t="s">
        <v>75</v>
      </c>
      <c r="C12" s="90">
        <v>0</v>
      </c>
      <c r="D12" s="90">
        <v>0</v>
      </c>
      <c r="E12" s="91">
        <f t="shared" si="0"/>
        <v>0</v>
      </c>
      <c r="F12" s="20"/>
    </row>
    <row r="13" spans="1:9" ht="40.5" customHeight="1">
      <c r="A13" s="45" t="s">
        <v>43</v>
      </c>
      <c r="B13" s="46"/>
      <c r="C13" s="92">
        <f>SUM(C10:C11)</f>
        <v>16.8</v>
      </c>
      <c r="D13" s="92">
        <f>SUM(D10:D11)</f>
        <v>0</v>
      </c>
      <c r="E13" s="79">
        <f t="shared" si="0"/>
        <v>16.8</v>
      </c>
      <c r="F13" s="33"/>
    </row>
    <row r="16" spans="1:9">
      <c r="A16" s="2" t="str">
        <f>BM!A20</f>
        <v>jumlah distributor :</v>
      </c>
      <c r="C16" s="1">
        <v>3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9"/>
  <sheetViews>
    <sheetView view="pageBreakPreview" zoomScale="78" zoomScaleNormal="85" zoomScaleSheetLayoutView="78" workbookViewId="0">
      <selection activeCell="C8" sqref="C8:E8"/>
    </sheetView>
  </sheetViews>
  <sheetFormatPr defaultColWidth="9.140625" defaultRowHeight="15"/>
  <cols>
    <col min="1" max="1" width="6.85546875" style="2" customWidth="1"/>
    <col min="2" max="2" width="22.28515625" style="1" customWidth="1"/>
    <col min="3" max="3" width="25.85546875" style="1" customWidth="1"/>
    <col min="4" max="4" width="27.28515625" style="1" customWidth="1"/>
    <col min="5" max="5" width="22.85546875" style="1" customWidth="1"/>
    <col min="6" max="6" width="24.28515625" style="1" customWidth="1"/>
    <col min="7" max="7" width="9.140625" style="1"/>
    <col min="8" max="8" width="16.140625" style="1" customWidth="1"/>
    <col min="9" max="16384" width="9.140625" style="1"/>
  </cols>
  <sheetData>
    <row r="1" spans="1:13" ht="21" customHeight="1">
      <c r="A1" s="144" t="s">
        <v>56</v>
      </c>
      <c r="B1" s="144"/>
      <c r="C1" s="144"/>
      <c r="D1" s="144"/>
      <c r="E1" s="144"/>
      <c r="F1" s="144"/>
    </row>
    <row r="2" spans="1:13" ht="19.5" customHeight="1">
      <c r="A2" s="144" t="str">
        <f>Jagung!A2</f>
        <v>MINGGU KE 01 (Satu) Bulan Feb Tahun 2026</v>
      </c>
      <c r="B2" s="144"/>
      <c r="C2" s="144"/>
      <c r="D2" s="144"/>
      <c r="E2" s="144"/>
      <c r="F2" s="144"/>
    </row>
    <row r="3" spans="1:13" ht="15.75">
      <c r="A3" s="144" t="str">
        <f>Jagung!A3</f>
        <v>DATA PER :02 Feb 2026 s.d 08 Feb 2026</v>
      </c>
      <c r="B3" s="144"/>
      <c r="C3" s="144"/>
      <c r="D3" s="144"/>
      <c r="E3" s="144"/>
      <c r="F3" s="144"/>
    </row>
    <row r="5" spans="1:13" ht="15.75">
      <c r="A5" s="4" t="s">
        <v>60</v>
      </c>
    </row>
    <row r="6" spans="1:13" ht="15.75">
      <c r="A6" s="4"/>
    </row>
    <row r="7" spans="1:13" ht="78.75">
      <c r="A7" s="37" t="s">
        <v>0</v>
      </c>
      <c r="B7" s="37" t="s">
        <v>51</v>
      </c>
      <c r="C7" s="16" t="s">
        <v>52</v>
      </c>
      <c r="D7" s="16" t="s">
        <v>53</v>
      </c>
      <c r="E7" s="16" t="s">
        <v>55</v>
      </c>
      <c r="F7" s="37" t="s">
        <v>54</v>
      </c>
    </row>
    <row r="8" spans="1:13" ht="50.25" customHeight="1">
      <c r="A8" s="36">
        <v>1</v>
      </c>
      <c r="B8" s="55" t="s">
        <v>35</v>
      </c>
      <c r="C8" s="90">
        <v>198</v>
      </c>
      <c r="D8" s="90">
        <v>0</v>
      </c>
      <c r="E8" s="91">
        <f>C8+D8</f>
        <v>198</v>
      </c>
      <c r="F8" s="132"/>
    </row>
    <row r="9" spans="1:13" ht="50.25" customHeight="1">
      <c r="A9" s="43"/>
      <c r="B9" s="71"/>
      <c r="C9" s="90"/>
      <c r="D9" s="90"/>
      <c r="E9" s="91"/>
      <c r="F9" s="20"/>
    </row>
    <row r="10" spans="1:13" s="44" customFormat="1" ht="41.25" customHeight="1">
      <c r="A10" s="43"/>
      <c r="B10" s="58"/>
      <c r="C10" s="89"/>
      <c r="D10" s="89"/>
      <c r="E10" s="91"/>
      <c r="F10" s="20"/>
    </row>
    <row r="11" spans="1:13" ht="30.75" customHeight="1">
      <c r="A11" s="45" t="s">
        <v>43</v>
      </c>
      <c r="B11" s="46"/>
      <c r="C11" s="92">
        <f>SUM(C8:C9)</f>
        <v>198</v>
      </c>
      <c r="D11" s="92">
        <f>SUM(D8:D9)</f>
        <v>0</v>
      </c>
      <c r="E11" s="79">
        <f>C11+D11</f>
        <v>198</v>
      </c>
      <c r="F11" s="47"/>
    </row>
    <row r="15" spans="1:13">
      <c r="M15" s="24"/>
    </row>
    <row r="16" spans="1:13">
      <c r="F16" s="1" t="s">
        <v>76</v>
      </c>
      <c r="M16" s="24"/>
    </row>
    <row r="19" spans="1:3">
      <c r="A19" s="2" t="str">
        <f>BM!A20</f>
        <v>jumlah distributor :</v>
      </c>
      <c r="C19" s="1">
        <v>1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1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7"/>
  <sheetViews>
    <sheetView view="pageBreakPreview" topLeftCell="A4" zoomScale="93" zoomScaleNormal="85" zoomScaleSheetLayoutView="93" workbookViewId="0">
      <selection activeCell="C11" sqref="C11:E11"/>
    </sheetView>
  </sheetViews>
  <sheetFormatPr defaultColWidth="9.140625" defaultRowHeight="15"/>
  <cols>
    <col min="1" max="1" width="6.85546875" style="2" customWidth="1"/>
    <col min="2" max="2" width="22.28515625" style="1" customWidth="1"/>
    <col min="3" max="3" width="25.85546875" style="1" customWidth="1"/>
    <col min="4" max="4" width="29.5703125" style="1" customWidth="1"/>
    <col min="5" max="5" width="22.85546875" style="1" customWidth="1"/>
    <col min="6" max="6" width="23.85546875" style="1" customWidth="1"/>
    <col min="7" max="8" width="9.140625" style="1" hidden="1" customWidth="1"/>
    <col min="9" max="16384" width="9.140625" style="1"/>
  </cols>
  <sheetData>
    <row r="1" spans="1:6" ht="21" customHeight="1">
      <c r="A1" s="144" t="s">
        <v>56</v>
      </c>
      <c r="B1" s="144"/>
      <c r="C1" s="144"/>
      <c r="D1" s="144"/>
      <c r="E1" s="144"/>
      <c r="F1" s="144"/>
    </row>
    <row r="2" spans="1:6" ht="19.5" customHeight="1">
      <c r="A2" s="144" t="str">
        <f>Garam!A2</f>
        <v>MINGGU KE 01 (Satu) Bulan Feb Tahun 2026</v>
      </c>
      <c r="B2" s="144"/>
      <c r="C2" s="144"/>
      <c r="D2" s="144"/>
      <c r="E2" s="144"/>
      <c r="F2" s="144"/>
    </row>
    <row r="3" spans="1:6" ht="15.75">
      <c r="A3" s="144" t="str">
        <f>Garam!A3</f>
        <v>DATA PER :02 Feb 2026 s.d 08 Feb 2026</v>
      </c>
      <c r="B3" s="144"/>
      <c r="C3" s="144"/>
      <c r="D3" s="144"/>
      <c r="E3" s="144"/>
      <c r="F3" s="144"/>
    </row>
    <row r="5" spans="1:6" ht="15.75">
      <c r="A5" s="4" t="s">
        <v>46</v>
      </c>
    </row>
    <row r="6" spans="1:6" ht="15.75">
      <c r="A6" s="4"/>
    </row>
    <row r="7" spans="1:6" ht="78.75">
      <c r="A7" s="37" t="s">
        <v>0</v>
      </c>
      <c r="B7" s="37" t="s">
        <v>51</v>
      </c>
      <c r="C7" s="65" t="s">
        <v>52</v>
      </c>
      <c r="D7" s="65" t="s">
        <v>53</v>
      </c>
      <c r="E7" s="65" t="s">
        <v>55</v>
      </c>
      <c r="F7" s="37" t="s">
        <v>54</v>
      </c>
    </row>
    <row r="8" spans="1:6" s="6" customFormat="1" ht="36" customHeight="1">
      <c r="A8" s="43">
        <v>1</v>
      </c>
      <c r="B8" s="18" t="s">
        <v>47</v>
      </c>
      <c r="C8" s="91">
        <v>300</v>
      </c>
      <c r="D8" s="91">
        <v>0</v>
      </c>
      <c r="E8" s="91">
        <f t="shared" ref="E8:E13" si="0">C8+D8</f>
        <v>300</v>
      </c>
      <c r="F8" s="38"/>
    </row>
    <row r="9" spans="1:6" ht="35.25" customHeight="1">
      <c r="A9" s="28">
        <v>2</v>
      </c>
      <c r="B9" s="19" t="s">
        <v>66</v>
      </c>
      <c r="C9" s="91">
        <v>10</v>
      </c>
      <c r="D9" s="91">
        <v>20</v>
      </c>
      <c r="E9" s="91">
        <f t="shared" si="0"/>
        <v>30</v>
      </c>
      <c r="F9" s="38"/>
    </row>
    <row r="10" spans="1:6" ht="36.75" customHeight="1">
      <c r="A10" s="28">
        <v>3</v>
      </c>
      <c r="B10" s="19" t="s">
        <v>67</v>
      </c>
      <c r="C10" s="91">
        <v>56</v>
      </c>
      <c r="D10" s="91">
        <v>0</v>
      </c>
      <c r="E10" s="91">
        <f t="shared" si="0"/>
        <v>56</v>
      </c>
      <c r="F10" s="38"/>
    </row>
    <row r="11" spans="1:6" ht="30" customHeight="1">
      <c r="A11" s="28">
        <v>4</v>
      </c>
      <c r="B11" s="29" t="s">
        <v>65</v>
      </c>
      <c r="C11" s="91">
        <v>0.4</v>
      </c>
      <c r="D11" s="91">
        <v>0</v>
      </c>
      <c r="E11" s="91">
        <f t="shared" si="0"/>
        <v>0.4</v>
      </c>
      <c r="F11" s="20"/>
    </row>
    <row r="12" spans="1:6" ht="29.25" customHeight="1">
      <c r="A12" s="28" t="s">
        <v>89</v>
      </c>
      <c r="B12" s="29" t="s">
        <v>90</v>
      </c>
      <c r="C12" s="91">
        <v>42</v>
      </c>
      <c r="D12" s="91">
        <v>0</v>
      </c>
      <c r="E12" s="91">
        <f t="shared" si="0"/>
        <v>42</v>
      </c>
      <c r="F12" s="48"/>
    </row>
    <row r="13" spans="1:6" s="49" customFormat="1" ht="27.75" customHeight="1">
      <c r="A13" s="45" t="s">
        <v>43</v>
      </c>
      <c r="B13" s="50"/>
      <c r="C13" s="82">
        <f>SUM(C8:C12)</f>
        <v>408.4</v>
      </c>
      <c r="D13" s="92">
        <f>SUM(D8:D12)</f>
        <v>20</v>
      </c>
      <c r="E13" s="81">
        <f t="shared" si="0"/>
        <v>428.4</v>
      </c>
      <c r="F13" s="47"/>
    </row>
    <row r="15" spans="1:6">
      <c r="A15" s="2" t="str">
        <f>BM!A20</f>
        <v>jumlah distributor :</v>
      </c>
      <c r="C15" s="1">
        <v>4</v>
      </c>
    </row>
    <row r="17" spans="2:2">
      <c r="B17" s="51"/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5"/>
  <sheetViews>
    <sheetView view="pageBreakPreview" topLeftCell="A4" zoomScale="95" zoomScaleNormal="85" zoomScaleSheetLayoutView="95" workbookViewId="0">
      <selection activeCell="E11" sqref="E11"/>
    </sheetView>
  </sheetViews>
  <sheetFormatPr defaultColWidth="9.140625" defaultRowHeight="15"/>
  <cols>
    <col min="1" max="1" width="6.85546875" style="2" customWidth="1"/>
    <col min="2" max="2" width="22.28515625" style="1" customWidth="1"/>
    <col min="3" max="3" width="25.85546875" style="1" customWidth="1"/>
    <col min="4" max="4" width="27.7109375" style="1" customWidth="1"/>
    <col min="5" max="5" width="22.85546875" style="1" customWidth="1"/>
    <col min="6" max="6" width="21.42578125" style="1" customWidth="1"/>
    <col min="7" max="16384" width="9.140625" style="1"/>
  </cols>
  <sheetData>
    <row r="1" spans="1:11" ht="21" customHeight="1">
      <c r="A1" s="144" t="s">
        <v>56</v>
      </c>
      <c r="B1" s="144"/>
      <c r="C1" s="144"/>
      <c r="D1" s="144"/>
      <c r="E1" s="144"/>
      <c r="F1" s="144"/>
    </row>
    <row r="2" spans="1:11" ht="19.5" customHeight="1">
      <c r="A2" s="144" t="str">
        <f>Ayam!A2</f>
        <v>MINGGU KE 01 (Satu) Bulan Feb Tahun 2026</v>
      </c>
      <c r="B2" s="144"/>
      <c r="C2" s="144"/>
      <c r="D2" s="144"/>
      <c r="E2" s="144"/>
      <c r="F2" s="144"/>
    </row>
    <row r="3" spans="1:11" ht="19.5" customHeight="1">
      <c r="A3" s="144" t="str">
        <f>Ayam!A3</f>
        <v>DATA PER :02 Feb 2026 s.d 08 Feb 2026</v>
      </c>
      <c r="B3" s="144"/>
      <c r="C3" s="144"/>
      <c r="D3" s="144"/>
      <c r="E3" s="144"/>
      <c r="F3" s="144"/>
    </row>
    <row r="5" spans="1:11" ht="15.75">
      <c r="A5" s="4" t="s">
        <v>44</v>
      </c>
    </row>
    <row r="6" spans="1:11" ht="15.75">
      <c r="A6" s="4"/>
    </row>
    <row r="7" spans="1:11" ht="78.75">
      <c r="A7" s="37" t="s">
        <v>0</v>
      </c>
      <c r="B7" s="37" t="s">
        <v>51</v>
      </c>
      <c r="C7" s="16" t="s">
        <v>52</v>
      </c>
      <c r="D7" s="16" t="s">
        <v>53</v>
      </c>
      <c r="E7" s="16" t="s">
        <v>55</v>
      </c>
      <c r="F7" s="37" t="s">
        <v>54</v>
      </c>
    </row>
    <row r="8" spans="1:11" s="6" customFormat="1" ht="30" customHeight="1">
      <c r="A8" s="36">
        <v>1</v>
      </c>
      <c r="B8" s="18" t="s">
        <v>32</v>
      </c>
      <c r="C8" s="91">
        <v>0</v>
      </c>
      <c r="D8" s="91">
        <v>0</v>
      </c>
      <c r="E8" s="91">
        <f t="shared" ref="E8:E13" si="0">C8+D8</f>
        <v>0</v>
      </c>
      <c r="F8" s="23" t="s">
        <v>64</v>
      </c>
      <c r="G8" s="99"/>
    </row>
    <row r="9" spans="1:11" ht="28.5" customHeight="1">
      <c r="A9" s="28">
        <v>2</v>
      </c>
      <c r="B9" s="19" t="s">
        <v>68</v>
      </c>
      <c r="C9" s="91">
        <v>2</v>
      </c>
      <c r="D9" s="91">
        <v>0</v>
      </c>
      <c r="E9" s="91">
        <f t="shared" si="0"/>
        <v>2</v>
      </c>
      <c r="F9" s="43"/>
      <c r="H9" s="24"/>
    </row>
    <row r="10" spans="1:11" ht="35.25" customHeight="1">
      <c r="A10" s="28">
        <v>3</v>
      </c>
      <c r="B10" s="22" t="s">
        <v>69</v>
      </c>
      <c r="C10" s="90">
        <v>28.8</v>
      </c>
      <c r="D10" s="90">
        <v>0</v>
      </c>
      <c r="E10" s="91">
        <f t="shared" si="0"/>
        <v>28.8</v>
      </c>
      <c r="F10" s="23"/>
      <c r="K10" s="73"/>
    </row>
    <row r="11" spans="1:11" ht="35.25" customHeight="1">
      <c r="A11" s="28">
        <v>4</v>
      </c>
      <c r="B11" s="29" t="s">
        <v>65</v>
      </c>
      <c r="C11" s="127">
        <v>0.5</v>
      </c>
      <c r="D11" s="127">
        <v>0</v>
      </c>
      <c r="E11" s="128">
        <f t="shared" si="0"/>
        <v>0.5</v>
      </c>
      <c r="F11" s="23" t="s">
        <v>64</v>
      </c>
    </row>
    <row r="12" spans="1:11" ht="33" customHeight="1">
      <c r="A12" s="28" t="s">
        <v>89</v>
      </c>
      <c r="B12" s="29" t="s">
        <v>99</v>
      </c>
      <c r="C12" s="91">
        <v>0</v>
      </c>
      <c r="D12" s="91">
        <v>0</v>
      </c>
      <c r="E12" s="91">
        <f t="shared" si="0"/>
        <v>0</v>
      </c>
      <c r="F12" s="23"/>
    </row>
    <row r="13" spans="1:11" s="44" customFormat="1" ht="27.75" customHeight="1">
      <c r="A13" s="45" t="s">
        <v>43</v>
      </c>
      <c r="B13" s="46"/>
      <c r="C13" s="96">
        <f>SUM(C8:C12)</f>
        <v>31.3</v>
      </c>
      <c r="D13" s="96">
        <f>SUM(D8:D12)</f>
        <v>0</v>
      </c>
      <c r="E13" s="97">
        <f t="shared" si="0"/>
        <v>31.3</v>
      </c>
      <c r="F13" s="47"/>
    </row>
    <row r="15" spans="1:11">
      <c r="A15" s="2" t="str">
        <f>BM!A20</f>
        <v>jumlah distributor :</v>
      </c>
      <c r="C15" s="1">
        <v>4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4"/>
  <sheetViews>
    <sheetView view="pageBreakPreview" topLeftCell="A6" zoomScale="91" zoomScaleNormal="85" zoomScaleSheetLayoutView="91" workbookViewId="0">
      <selection activeCell="E20" sqref="D20:E20"/>
    </sheetView>
  </sheetViews>
  <sheetFormatPr defaultColWidth="9.140625" defaultRowHeight="15"/>
  <cols>
    <col min="1" max="1" width="6.85546875" style="2" customWidth="1"/>
    <col min="2" max="2" width="22.28515625" style="1" customWidth="1"/>
    <col min="3" max="3" width="25.85546875" style="1" customWidth="1"/>
    <col min="4" max="4" width="27.42578125" style="1" customWidth="1"/>
    <col min="5" max="5" width="22.85546875" style="1" customWidth="1"/>
    <col min="6" max="6" width="21.28515625" style="1" customWidth="1"/>
    <col min="7" max="7" width="10.5703125" style="1" customWidth="1"/>
    <col min="8" max="16384" width="9.140625" style="1"/>
  </cols>
  <sheetData>
    <row r="1" spans="1:6" ht="21" customHeight="1">
      <c r="A1" s="144" t="s">
        <v>56</v>
      </c>
      <c r="B1" s="144"/>
      <c r="C1" s="144"/>
      <c r="D1" s="144"/>
      <c r="E1" s="144"/>
      <c r="F1" s="144"/>
    </row>
    <row r="2" spans="1:6" ht="19.5" customHeight="1">
      <c r="A2" s="144" t="str">
        <f>Sapi!A2</f>
        <v>MINGGU KE 01 (Satu) Bulan Feb Tahun 2026</v>
      </c>
      <c r="B2" s="144"/>
      <c r="C2" s="144"/>
      <c r="D2" s="144"/>
      <c r="E2" s="144"/>
      <c r="F2" s="144"/>
    </row>
    <row r="3" spans="1:6" ht="15.75">
      <c r="A3" s="144" t="str">
        <f>Sapi!A3</f>
        <v>DATA PER :02 Feb 2026 s.d 08 Feb 2026</v>
      </c>
      <c r="B3" s="144"/>
      <c r="C3" s="144"/>
      <c r="D3" s="144"/>
      <c r="E3" s="144"/>
      <c r="F3" s="144"/>
    </row>
    <row r="5" spans="1:6" ht="15.75">
      <c r="A5" s="4" t="s">
        <v>49</v>
      </c>
    </row>
    <row r="6" spans="1:6" ht="15.75">
      <c r="A6" s="4"/>
    </row>
    <row r="7" spans="1:6" ht="78.75">
      <c r="A7" s="37" t="s">
        <v>0</v>
      </c>
      <c r="B7" s="37" t="s">
        <v>51</v>
      </c>
      <c r="C7" s="65" t="s">
        <v>52</v>
      </c>
      <c r="D7" s="65" t="s">
        <v>53</v>
      </c>
      <c r="E7" s="65" t="s">
        <v>55</v>
      </c>
      <c r="F7" s="37" t="s">
        <v>54</v>
      </c>
    </row>
    <row r="8" spans="1:6" s="6" customFormat="1" ht="34.5" customHeight="1">
      <c r="A8" s="36">
        <v>1</v>
      </c>
      <c r="B8" s="18" t="s">
        <v>32</v>
      </c>
      <c r="C8" s="91">
        <v>0</v>
      </c>
      <c r="D8" s="91">
        <v>0</v>
      </c>
      <c r="E8" s="91">
        <f>C8+D8</f>
        <v>0</v>
      </c>
      <c r="F8" s="23"/>
    </row>
    <row r="9" spans="1:6" s="6" customFormat="1" ht="33" customHeight="1">
      <c r="A9" s="43">
        <v>2</v>
      </c>
      <c r="B9" s="55" t="s">
        <v>33</v>
      </c>
      <c r="C9" s="91">
        <v>0</v>
      </c>
      <c r="D9" s="91">
        <v>0</v>
      </c>
      <c r="E9" s="91">
        <f>C9+D9</f>
        <v>0</v>
      </c>
      <c r="F9" s="43"/>
    </row>
    <row r="10" spans="1:6" s="44" customFormat="1" ht="27.75" customHeight="1">
      <c r="A10" s="43">
        <v>3</v>
      </c>
      <c r="B10" s="18" t="s">
        <v>65</v>
      </c>
      <c r="C10" s="91">
        <v>0</v>
      </c>
      <c r="D10" s="91">
        <v>0</v>
      </c>
      <c r="E10" s="91">
        <f>C10+D10</f>
        <v>0</v>
      </c>
      <c r="F10" s="46"/>
    </row>
    <row r="11" spans="1:6" ht="15.75">
      <c r="A11" s="45" t="s">
        <v>43</v>
      </c>
      <c r="B11" s="46"/>
      <c r="C11" s="92">
        <f>SUM(C8:C10)</f>
        <v>0</v>
      </c>
      <c r="D11" s="92">
        <f>SUM(D8:D10)</f>
        <v>0</v>
      </c>
      <c r="E11" s="79">
        <f>C11+D11</f>
        <v>0</v>
      </c>
      <c r="F11" s="81"/>
    </row>
    <row r="14" spans="1:6">
      <c r="A14" s="2" t="str">
        <f>BM!A20</f>
        <v>jumlah distributor :</v>
      </c>
      <c r="C14" s="1">
        <v>2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22"/>
  <sheetViews>
    <sheetView view="pageBreakPreview" topLeftCell="A4" zoomScale="80" zoomScaleNormal="85" zoomScaleSheetLayoutView="80" workbookViewId="0">
      <selection activeCell="C14" sqref="C14:E14"/>
    </sheetView>
  </sheetViews>
  <sheetFormatPr defaultColWidth="9.140625" defaultRowHeight="15"/>
  <cols>
    <col min="1" max="1" width="6.85546875" style="2" customWidth="1"/>
    <col min="2" max="2" width="21.42578125" style="1" customWidth="1"/>
    <col min="3" max="3" width="25.85546875" style="1" customWidth="1"/>
    <col min="4" max="4" width="27.42578125" style="1" customWidth="1"/>
    <col min="5" max="5" width="22.85546875" style="1" customWidth="1"/>
    <col min="6" max="6" width="22.42578125" style="1" customWidth="1"/>
    <col min="7" max="16384" width="9.140625" style="1"/>
  </cols>
  <sheetData>
    <row r="1" spans="1:13" ht="21" customHeight="1">
      <c r="A1" s="144" t="s">
        <v>56</v>
      </c>
      <c r="B1" s="144"/>
      <c r="C1" s="144"/>
      <c r="D1" s="144"/>
      <c r="E1" s="144"/>
      <c r="F1" s="144"/>
    </row>
    <row r="2" spans="1:13" ht="19.5" customHeight="1">
      <c r="A2" s="144" t="str">
        <f>'Kerbau Beku'!A2:F2</f>
        <v>MINGGU KE 01 (Satu) Bulan Feb Tahun 2026</v>
      </c>
      <c r="B2" s="144"/>
      <c r="C2" s="144"/>
      <c r="D2" s="144"/>
      <c r="E2" s="144"/>
      <c r="F2" s="144"/>
    </row>
    <row r="3" spans="1:13" ht="19.5" customHeight="1">
      <c r="A3" s="144" t="str">
        <f>'Kerbau Beku'!A3:F3</f>
        <v>DATA PER :02 Feb 2026 s.d 08 Feb 2026</v>
      </c>
      <c r="B3" s="144"/>
      <c r="C3" s="144"/>
      <c r="D3" s="144"/>
      <c r="E3" s="144"/>
      <c r="F3" s="144"/>
    </row>
    <row r="5" spans="1:13" ht="15.75">
      <c r="A5" s="4" t="s">
        <v>45</v>
      </c>
    </row>
    <row r="6" spans="1:13" ht="15.75">
      <c r="A6" s="4"/>
    </row>
    <row r="7" spans="1:13" ht="78.75">
      <c r="A7" s="37" t="s">
        <v>0</v>
      </c>
      <c r="B7" s="37" t="s">
        <v>51</v>
      </c>
      <c r="C7" s="16" t="s">
        <v>52</v>
      </c>
      <c r="D7" s="16" t="s">
        <v>53</v>
      </c>
      <c r="E7" s="16" t="s">
        <v>55</v>
      </c>
      <c r="F7" s="37" t="s">
        <v>54</v>
      </c>
      <c r="I7" s="24"/>
      <c r="K7" s="24"/>
      <c r="L7" s="24"/>
    </row>
    <row r="8" spans="1:13" s="6" customFormat="1" ht="42" customHeight="1">
      <c r="A8" s="43">
        <v>1</v>
      </c>
      <c r="B8" s="18" t="s">
        <v>74</v>
      </c>
      <c r="C8" s="91">
        <v>8</v>
      </c>
      <c r="D8" s="91">
        <v>0</v>
      </c>
      <c r="E8" s="91">
        <f>C8+D8</f>
        <v>8</v>
      </c>
      <c r="F8" s="131"/>
      <c r="I8" s="31"/>
      <c r="J8" s="31"/>
    </row>
    <row r="9" spans="1:13" ht="35.1" customHeight="1">
      <c r="A9" s="28">
        <v>2</v>
      </c>
      <c r="B9" s="22" t="s">
        <v>48</v>
      </c>
      <c r="C9" s="90">
        <v>25</v>
      </c>
      <c r="D9" s="90">
        <v>18</v>
      </c>
      <c r="E9" s="91">
        <f t="shared" ref="E9:E15" si="0">C9+D9</f>
        <v>43</v>
      </c>
      <c r="F9" s="132"/>
      <c r="J9" s="24"/>
    </row>
    <row r="10" spans="1:13" ht="35.1" customHeight="1">
      <c r="A10" s="28">
        <v>3</v>
      </c>
      <c r="B10" s="22" t="s">
        <v>70</v>
      </c>
      <c r="C10" s="90">
        <v>1</v>
      </c>
      <c r="D10" s="90">
        <v>5</v>
      </c>
      <c r="E10" s="91">
        <f t="shared" si="0"/>
        <v>6</v>
      </c>
      <c r="F10" s="132"/>
      <c r="I10" s="24"/>
      <c r="J10" s="24"/>
      <c r="M10" s="24"/>
    </row>
    <row r="11" spans="1:13" ht="35.1" customHeight="1">
      <c r="A11" s="43" t="s">
        <v>97</v>
      </c>
      <c r="B11" s="22" t="s">
        <v>98</v>
      </c>
      <c r="C11" s="90">
        <v>8.1</v>
      </c>
      <c r="D11" s="90">
        <v>0</v>
      </c>
      <c r="E11" s="91">
        <f t="shared" ref="E11" si="1">C11+D11</f>
        <v>8.1</v>
      </c>
      <c r="F11" s="132"/>
      <c r="I11" s="24"/>
      <c r="K11" s="24"/>
      <c r="M11" s="24"/>
    </row>
    <row r="12" spans="1:13" ht="35.1" customHeight="1">
      <c r="A12" s="28" t="s">
        <v>89</v>
      </c>
      <c r="B12" s="29" t="s">
        <v>65</v>
      </c>
      <c r="C12" s="127">
        <v>0</v>
      </c>
      <c r="D12" s="127">
        <v>0</v>
      </c>
      <c r="E12" s="128">
        <f>C12+D12</f>
        <v>0</v>
      </c>
      <c r="F12" s="88"/>
      <c r="J12" s="24"/>
      <c r="L12" s="24"/>
    </row>
    <row r="13" spans="1:13" ht="35.1" customHeight="1">
      <c r="A13" s="28" t="s">
        <v>101</v>
      </c>
      <c r="B13" s="29" t="s">
        <v>102</v>
      </c>
      <c r="C13" s="90">
        <v>3.5</v>
      </c>
      <c r="D13" s="90">
        <v>13.6</v>
      </c>
      <c r="E13" s="91">
        <f t="shared" si="0"/>
        <v>17.100000000000001</v>
      </c>
      <c r="F13" s="132"/>
    </row>
    <row r="14" spans="1:13" s="44" customFormat="1" ht="27.75" customHeight="1">
      <c r="A14" s="43" t="s">
        <v>110</v>
      </c>
      <c r="B14" s="22" t="s">
        <v>111</v>
      </c>
      <c r="C14" s="90">
        <v>4.5</v>
      </c>
      <c r="D14" s="90">
        <v>5.8</v>
      </c>
      <c r="E14" s="91">
        <f t="shared" ref="E14" si="2">C14+D14</f>
        <v>10.3</v>
      </c>
      <c r="F14" s="132"/>
    </row>
    <row r="15" spans="1:13" ht="27" customHeight="1">
      <c r="A15" s="45" t="s">
        <v>43</v>
      </c>
      <c r="B15" s="46"/>
      <c r="C15" s="92">
        <f>SUM(C8:C13)</f>
        <v>45.6</v>
      </c>
      <c r="D15" s="92">
        <f>SUM(D8:D13)</f>
        <v>36.6</v>
      </c>
      <c r="E15" s="79">
        <f t="shared" si="0"/>
        <v>82.2</v>
      </c>
      <c r="F15" s="33"/>
    </row>
    <row r="17" spans="1:3">
      <c r="A17" s="2" t="str">
        <f>BM!A20</f>
        <v>jumlah distributor :</v>
      </c>
      <c r="C17" s="1">
        <v>4</v>
      </c>
    </row>
    <row r="18" spans="1:3" ht="15.75" customHeight="1"/>
    <row r="21" spans="1:3">
      <c r="C21" s="52"/>
    </row>
    <row r="22" spans="1:3">
      <c r="B22" s="53"/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14"/>
  <sheetViews>
    <sheetView topLeftCell="B1" workbookViewId="0">
      <selection activeCell="B1" sqref="B1:G15"/>
    </sheetView>
  </sheetViews>
  <sheetFormatPr defaultRowHeight="15"/>
  <cols>
    <col min="1" max="1" width="9.140625" hidden="1" customWidth="1"/>
    <col min="2" max="2" width="6.42578125" customWidth="1"/>
    <col min="3" max="3" width="14.42578125" customWidth="1"/>
    <col min="4" max="4" width="18.85546875" customWidth="1"/>
    <col min="5" max="5" width="26" customWidth="1"/>
    <col min="6" max="6" width="12.28515625" customWidth="1"/>
    <col min="7" max="7" width="49.28515625" customWidth="1"/>
  </cols>
  <sheetData>
    <row r="1" spans="1:7">
      <c r="A1" s="100"/>
      <c r="B1" s="146" t="s">
        <v>56</v>
      </c>
      <c r="C1" s="146"/>
      <c r="D1" s="146"/>
      <c r="E1" s="146"/>
      <c r="F1" s="146"/>
      <c r="G1" s="146"/>
    </row>
    <row r="2" spans="1:7">
      <c r="B2" s="146">
        <f>CK!B2</f>
        <v>0</v>
      </c>
      <c r="C2" s="146"/>
      <c r="D2" s="146"/>
      <c r="E2" s="146"/>
      <c r="F2" s="146"/>
      <c r="G2" s="146"/>
    </row>
    <row r="3" spans="1:7">
      <c r="B3" s="146">
        <f>CK!B3</f>
        <v>0</v>
      </c>
      <c r="C3" s="146"/>
      <c r="D3" s="146"/>
      <c r="E3" s="146"/>
      <c r="F3" s="146"/>
      <c r="G3" s="146"/>
    </row>
    <row r="4" spans="1:7">
      <c r="B4" s="104"/>
      <c r="C4" s="104"/>
      <c r="D4" s="104"/>
      <c r="E4" s="104"/>
      <c r="F4" s="104"/>
      <c r="G4" s="104"/>
    </row>
    <row r="5" spans="1:7">
      <c r="B5" s="105" t="s">
        <v>22</v>
      </c>
      <c r="C5" s="106"/>
      <c r="D5" s="106"/>
      <c r="E5" s="106"/>
      <c r="F5" s="106"/>
      <c r="G5" s="106"/>
    </row>
    <row r="6" spans="1:7" ht="36.75" customHeight="1">
      <c r="B6" s="105"/>
      <c r="C6" s="106"/>
      <c r="D6" s="106"/>
      <c r="E6" s="106"/>
      <c r="F6" s="106"/>
      <c r="G6" s="106"/>
    </row>
    <row r="7" spans="1:7" ht="115.5" customHeight="1">
      <c r="B7" s="107" t="s">
        <v>0</v>
      </c>
      <c r="C7" s="107" t="s">
        <v>51</v>
      </c>
      <c r="D7" s="108" t="s">
        <v>52</v>
      </c>
      <c r="E7" s="108" t="s">
        <v>53</v>
      </c>
      <c r="F7" s="108" t="s">
        <v>55</v>
      </c>
      <c r="G7" s="107" t="s">
        <v>54</v>
      </c>
    </row>
    <row r="8" spans="1:7">
      <c r="B8" s="109">
        <v>1</v>
      </c>
      <c r="C8" s="110" t="s">
        <v>14</v>
      </c>
      <c r="D8" s="111">
        <v>0</v>
      </c>
      <c r="E8" s="111">
        <v>0</v>
      </c>
      <c r="F8" s="111">
        <f>D8+E8</f>
        <v>0</v>
      </c>
      <c r="G8" s="112"/>
    </row>
    <row r="9" spans="1:7">
      <c r="B9" s="113">
        <v>2</v>
      </c>
      <c r="C9" s="114" t="s">
        <v>15</v>
      </c>
      <c r="D9" s="111">
        <v>0.8</v>
      </c>
      <c r="E9" s="111">
        <v>0</v>
      </c>
      <c r="F9" s="111">
        <f>D9+E9</f>
        <v>0.8</v>
      </c>
      <c r="G9" s="115"/>
    </row>
    <row r="10" spans="1:7">
      <c r="B10" s="109">
        <v>3</v>
      </c>
      <c r="C10" s="110" t="s">
        <v>16</v>
      </c>
      <c r="D10" s="116">
        <v>0.3</v>
      </c>
      <c r="E10" s="116">
        <v>0</v>
      </c>
      <c r="F10" s="116">
        <f>D10+E10</f>
        <v>0.3</v>
      </c>
      <c r="G10" s="112"/>
    </row>
    <row r="11" spans="1:7">
      <c r="B11" s="109">
        <v>4</v>
      </c>
      <c r="C11" s="117" t="s">
        <v>59</v>
      </c>
      <c r="D11" s="118">
        <v>0.6</v>
      </c>
      <c r="E11" s="118">
        <v>0</v>
      </c>
      <c r="F11" s="116">
        <f>D11+E11</f>
        <v>0.6</v>
      </c>
      <c r="G11" s="112"/>
    </row>
    <row r="12" spans="1:7">
      <c r="B12" s="109">
        <v>5</v>
      </c>
      <c r="C12" s="119" t="s">
        <v>65</v>
      </c>
      <c r="D12" s="120">
        <v>5.0000000000000001E-3</v>
      </c>
      <c r="E12" s="120">
        <v>6.0000000000000001E-3</v>
      </c>
      <c r="F12" s="121">
        <v>1.0999999999999999E-2</v>
      </c>
      <c r="G12" s="109"/>
    </row>
    <row r="13" spans="1:7">
      <c r="B13" s="109"/>
      <c r="C13" s="119"/>
      <c r="D13" s="118"/>
      <c r="E13" s="118"/>
      <c r="F13" s="116"/>
      <c r="G13" s="109"/>
    </row>
    <row r="14" spans="1:7">
      <c r="B14" s="122" t="s">
        <v>43</v>
      </c>
      <c r="C14" s="122"/>
      <c r="D14" s="123">
        <f>SUM(D8:D12)</f>
        <v>1.7050000000000001</v>
      </c>
      <c r="E14" s="123">
        <f>SUM(E8:E12)</f>
        <v>6.0000000000000001E-3</v>
      </c>
      <c r="F14" s="123">
        <f>D14+E14</f>
        <v>1.7110000000000001</v>
      </c>
      <c r="G14" s="124"/>
    </row>
  </sheetData>
  <mergeCells count="3">
    <mergeCell ref="B1:G1"/>
    <mergeCell ref="B2:G2"/>
    <mergeCell ref="B3:G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E372B-8B89-440C-B1E4-863FDD728F3E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0"/>
  <sheetViews>
    <sheetView view="pageBreakPreview" topLeftCell="A7" zoomScale="66" zoomScaleNormal="85" zoomScaleSheetLayoutView="66" workbookViewId="0">
      <selection activeCell="C14" sqref="C14:E14"/>
    </sheetView>
  </sheetViews>
  <sheetFormatPr defaultColWidth="9.140625" defaultRowHeight="15"/>
  <cols>
    <col min="1" max="1" width="6.85546875" style="2" customWidth="1"/>
    <col min="2" max="2" width="22.28515625" style="1" customWidth="1"/>
    <col min="3" max="3" width="27.140625" style="1" customWidth="1"/>
    <col min="4" max="4" width="28.42578125" style="1" customWidth="1"/>
    <col min="5" max="5" width="29.42578125" style="1" customWidth="1"/>
    <col min="6" max="6" width="35.7109375" style="1" customWidth="1"/>
    <col min="7" max="7" width="2.5703125" style="1" customWidth="1"/>
    <col min="8" max="8" width="9.140625" style="1"/>
    <col min="9" max="9" width="0.140625" style="1" customWidth="1"/>
    <col min="10" max="17" width="9.140625" style="1" hidden="1" customWidth="1"/>
    <col min="18" max="16384" width="9.140625" style="1"/>
  </cols>
  <sheetData>
    <row r="1" spans="1:23" ht="21" customHeight="1">
      <c r="A1" s="144" t="s">
        <v>56</v>
      </c>
      <c r="B1" s="144"/>
      <c r="C1" s="144"/>
      <c r="D1" s="144"/>
      <c r="E1" s="144"/>
      <c r="F1" s="144"/>
    </row>
    <row r="2" spans="1:23" ht="19.5" customHeight="1">
      <c r="A2" s="144" t="s">
        <v>113</v>
      </c>
      <c r="B2" s="144"/>
      <c r="C2" s="144"/>
      <c r="D2" s="144"/>
      <c r="E2" s="144"/>
      <c r="F2" s="144"/>
    </row>
    <row r="3" spans="1:23" ht="15.75">
      <c r="A3" s="145" t="s">
        <v>112</v>
      </c>
      <c r="B3" s="145"/>
      <c r="C3" s="145"/>
      <c r="D3" s="145"/>
      <c r="E3" s="145"/>
      <c r="F3" s="145"/>
      <c r="G3" s="145"/>
    </row>
    <row r="4" spans="1:23" ht="15.75">
      <c r="A4" s="14"/>
      <c r="B4" s="14"/>
      <c r="C4" s="14"/>
      <c r="D4" s="14"/>
      <c r="E4" s="14"/>
      <c r="F4" s="14"/>
    </row>
    <row r="5" spans="1:23" ht="15.75">
      <c r="A5" s="4" t="s">
        <v>11</v>
      </c>
    </row>
    <row r="6" spans="1:23" ht="15.75">
      <c r="A6" s="4"/>
    </row>
    <row r="7" spans="1:23" s="6" customFormat="1" ht="81" customHeight="1">
      <c r="A7" s="15" t="s">
        <v>0</v>
      </c>
      <c r="B7" s="15" t="s">
        <v>51</v>
      </c>
      <c r="C7" s="16" t="s">
        <v>52</v>
      </c>
      <c r="D7" s="16" t="s">
        <v>53</v>
      </c>
      <c r="E7" s="16" t="s">
        <v>55</v>
      </c>
      <c r="F7" s="15" t="s">
        <v>54</v>
      </c>
      <c r="S7" s="31"/>
    </row>
    <row r="8" spans="1:23" s="6" customFormat="1" ht="37.5" customHeight="1">
      <c r="A8" s="17">
        <v>1</v>
      </c>
      <c r="B8" s="18" t="s">
        <v>24</v>
      </c>
      <c r="C8" s="91">
        <v>5</v>
      </c>
      <c r="D8" s="130">
        <v>0</v>
      </c>
      <c r="E8" s="91">
        <f>C8+D8</f>
        <v>5</v>
      </c>
      <c r="F8" s="25"/>
    </row>
    <row r="9" spans="1:23" ht="35.25" customHeight="1">
      <c r="A9" s="17">
        <v>2</v>
      </c>
      <c r="B9" s="19" t="s">
        <v>12</v>
      </c>
      <c r="C9" s="90">
        <v>0</v>
      </c>
      <c r="D9" s="126">
        <v>0</v>
      </c>
      <c r="E9" s="91">
        <f t="shared" ref="E9:E18" si="0">C9+D9</f>
        <v>0</v>
      </c>
      <c r="F9" s="21"/>
      <c r="Q9" s="1">
        <v>8</v>
      </c>
    </row>
    <row r="10" spans="1:23" ht="35.25" customHeight="1">
      <c r="A10" s="17">
        <v>3</v>
      </c>
      <c r="B10" s="19" t="s">
        <v>13</v>
      </c>
      <c r="C10" s="126">
        <v>0</v>
      </c>
      <c r="D10" s="90">
        <v>0</v>
      </c>
      <c r="E10" s="91">
        <f t="shared" si="0"/>
        <v>0</v>
      </c>
      <c r="F10" s="21"/>
      <c r="W10" s="24"/>
    </row>
    <row r="11" spans="1:23" ht="35.1" customHeight="1">
      <c r="A11" s="17">
        <v>4</v>
      </c>
      <c r="B11" s="26" t="s">
        <v>14</v>
      </c>
      <c r="C11" s="90">
        <v>0</v>
      </c>
      <c r="D11" s="90">
        <v>0</v>
      </c>
      <c r="E11" s="91">
        <f t="shared" si="0"/>
        <v>0</v>
      </c>
      <c r="F11" s="103" t="s">
        <v>100</v>
      </c>
    </row>
    <row r="12" spans="1:23" s="61" customFormat="1" ht="35.1" customHeight="1">
      <c r="A12" s="56">
        <v>5</v>
      </c>
      <c r="B12" s="59" t="s">
        <v>15</v>
      </c>
      <c r="C12" s="90">
        <v>0.8</v>
      </c>
      <c r="D12" s="126">
        <v>0</v>
      </c>
      <c r="E12" s="91">
        <f t="shared" si="0"/>
        <v>0.8</v>
      </c>
      <c r="F12" s="60"/>
      <c r="W12" s="24"/>
    </row>
    <row r="13" spans="1:23" s="24" customFormat="1" ht="35.1" customHeight="1">
      <c r="A13" s="25">
        <v>6</v>
      </c>
      <c r="B13" s="26" t="s">
        <v>16</v>
      </c>
      <c r="C13" s="90">
        <v>2.5</v>
      </c>
      <c r="D13" s="126" t="s">
        <v>81</v>
      </c>
      <c r="E13" s="91">
        <f t="shared" si="0"/>
        <v>2.5</v>
      </c>
      <c r="F13" s="27"/>
      <c r="W13" s="102"/>
    </row>
    <row r="14" spans="1:23" ht="35.1" customHeight="1">
      <c r="A14" s="17">
        <v>7</v>
      </c>
      <c r="B14" s="26" t="s">
        <v>59</v>
      </c>
      <c r="C14" s="147">
        <v>3</v>
      </c>
      <c r="D14" s="148" t="s">
        <v>81</v>
      </c>
      <c r="E14" s="149">
        <f t="shared" si="0"/>
        <v>3</v>
      </c>
      <c r="F14" s="23"/>
    </row>
    <row r="15" spans="1:23" ht="35.1" customHeight="1">
      <c r="A15" s="28">
        <v>8</v>
      </c>
      <c r="B15" s="71" t="s">
        <v>65</v>
      </c>
      <c r="C15" s="127">
        <v>1.9E-2</v>
      </c>
      <c r="D15" s="127">
        <v>0</v>
      </c>
      <c r="E15" s="128">
        <f>C15+D15</f>
        <v>1.9E-2</v>
      </c>
      <c r="F15" s="21"/>
    </row>
    <row r="16" spans="1:23" ht="35.1" customHeight="1">
      <c r="A16" s="43" t="s">
        <v>92</v>
      </c>
      <c r="B16" s="71" t="s">
        <v>96</v>
      </c>
      <c r="C16" s="90">
        <v>0</v>
      </c>
      <c r="D16" s="126" t="s">
        <v>81</v>
      </c>
      <c r="E16" s="91">
        <f t="shared" ref="E16" si="1">C16+D16</f>
        <v>0</v>
      </c>
      <c r="F16" s="21"/>
    </row>
    <row r="17" spans="1:6" ht="35.1" customHeight="1">
      <c r="A17" s="28">
        <v>10</v>
      </c>
      <c r="B17" s="71" t="s">
        <v>91</v>
      </c>
      <c r="C17" s="90">
        <v>10</v>
      </c>
      <c r="D17" s="90">
        <v>0</v>
      </c>
      <c r="E17" s="91">
        <f t="shared" ref="E17" si="2">C17+D17</f>
        <v>10</v>
      </c>
      <c r="F17" s="21"/>
    </row>
    <row r="18" spans="1:6" s="4" customFormat="1" ht="27.75" customHeight="1">
      <c r="A18" s="30" t="s">
        <v>43</v>
      </c>
      <c r="B18" s="30"/>
      <c r="C18" s="78">
        <f>SUM(C8:C17)</f>
        <v>21.319000000000003</v>
      </c>
      <c r="D18" s="78">
        <f>SUM(D8:D17)</f>
        <v>0</v>
      </c>
      <c r="E18" s="79">
        <f t="shared" si="0"/>
        <v>21.319000000000003</v>
      </c>
      <c r="F18" s="30"/>
    </row>
    <row r="20" spans="1:6" ht="30" customHeight="1">
      <c r="A20" s="2" t="s">
        <v>80</v>
      </c>
      <c r="C20" s="77">
        <v>8</v>
      </c>
    </row>
  </sheetData>
  <mergeCells count="3">
    <mergeCell ref="A1:F1"/>
    <mergeCell ref="A2:F2"/>
    <mergeCell ref="A3:G3"/>
  </mergeCells>
  <printOptions horizontalCentered="1"/>
  <pageMargins left="0.98425196850393704" right="0.35433070866141736" top="0.19685039370078741" bottom="0.19685039370078741" header="0.31496062992125984" footer="0.23622047244094491"/>
  <pageSetup paperSize="9" scale="86" fitToWidth="0" fitToHeight="0" orientation="landscape" horizontalDpi="4294967293" r:id="rId1"/>
  <rowBreaks count="1" manualBreakCount="1">
    <brk id="1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5"/>
  <sheetViews>
    <sheetView view="pageBreakPreview" topLeftCell="A7" zoomScale="60" zoomScaleNormal="85" workbookViewId="0">
      <selection activeCell="C15" sqref="C15:E15"/>
    </sheetView>
  </sheetViews>
  <sheetFormatPr defaultColWidth="9.140625" defaultRowHeight="15"/>
  <cols>
    <col min="1" max="1" width="6.85546875" style="2" customWidth="1"/>
    <col min="2" max="2" width="29.140625" style="1" customWidth="1"/>
    <col min="3" max="3" width="22.42578125" style="1" customWidth="1"/>
    <col min="4" max="4" width="28.28515625" style="1" customWidth="1"/>
    <col min="5" max="5" width="29.28515625" style="1" customWidth="1"/>
    <col min="6" max="6" width="26.140625" style="1" customWidth="1"/>
    <col min="7" max="16384" width="9.140625" style="1"/>
  </cols>
  <sheetData>
    <row r="1" spans="1:12" ht="21" customHeight="1">
      <c r="A1" s="144" t="s">
        <v>56</v>
      </c>
      <c r="B1" s="144"/>
      <c r="C1" s="144"/>
      <c r="D1" s="144"/>
      <c r="E1" s="144"/>
      <c r="F1" s="144"/>
    </row>
    <row r="2" spans="1:12" ht="19.5" customHeight="1">
      <c r="A2" s="144" t="str">
        <f>BM!A2</f>
        <v>MINGGU KE 01 (Satu) Bulan Feb Tahun 2026</v>
      </c>
      <c r="B2" s="144"/>
      <c r="C2" s="144"/>
      <c r="D2" s="144"/>
      <c r="E2" s="144"/>
      <c r="F2" s="144"/>
    </row>
    <row r="3" spans="1:12" ht="19.5" customHeight="1">
      <c r="A3" s="144" t="str">
        <f>BM!A3</f>
        <v>DATA PER :02 Feb 2026 s.d 08 Feb 2026</v>
      </c>
      <c r="B3" s="144"/>
      <c r="C3" s="144"/>
      <c r="D3" s="144"/>
      <c r="E3" s="144"/>
      <c r="F3" s="144"/>
    </row>
    <row r="5" spans="1:12" ht="15.75">
      <c r="A5" s="4" t="s">
        <v>21</v>
      </c>
    </row>
    <row r="6" spans="1:12" ht="15.75">
      <c r="A6" s="4"/>
    </row>
    <row r="7" spans="1:12" s="6" customFormat="1" ht="81" customHeight="1">
      <c r="A7" s="15" t="s">
        <v>0</v>
      </c>
      <c r="B7" s="15" t="s">
        <v>51</v>
      </c>
      <c r="C7" s="65" t="s">
        <v>52</v>
      </c>
      <c r="D7" s="65" t="s">
        <v>53</v>
      </c>
      <c r="E7" s="65" t="s">
        <v>55</v>
      </c>
      <c r="F7" s="15" t="s">
        <v>54</v>
      </c>
    </row>
    <row r="8" spans="1:12" s="31" customFormat="1" ht="35.25" customHeight="1">
      <c r="A8" s="25">
        <v>1</v>
      </c>
      <c r="B8" s="19" t="s">
        <v>25</v>
      </c>
      <c r="C8" s="91">
        <v>0</v>
      </c>
      <c r="D8" s="90">
        <v>0</v>
      </c>
      <c r="E8" s="91">
        <f>C8+D8</f>
        <v>0</v>
      </c>
      <c r="F8" s="25"/>
      <c r="G8" s="24"/>
    </row>
    <row r="9" spans="1:12" s="6" customFormat="1" ht="36" customHeight="1">
      <c r="A9" s="25">
        <v>2</v>
      </c>
      <c r="B9" s="55" t="s">
        <v>24</v>
      </c>
      <c r="C9" s="91">
        <v>10</v>
      </c>
      <c r="D9" s="91">
        <v>0</v>
      </c>
      <c r="E9" s="91">
        <f t="shared" ref="E9:E15" si="0">C9+D9</f>
        <v>10</v>
      </c>
      <c r="F9" s="20"/>
    </row>
    <row r="10" spans="1:12" s="6" customFormat="1" ht="36" customHeight="1">
      <c r="A10" s="25">
        <v>3</v>
      </c>
      <c r="B10" s="32" t="s">
        <v>31</v>
      </c>
      <c r="C10" s="90">
        <v>0</v>
      </c>
      <c r="D10" s="90">
        <v>0</v>
      </c>
      <c r="E10" s="91">
        <f t="shared" si="0"/>
        <v>0</v>
      </c>
      <c r="F10" s="20"/>
    </row>
    <row r="11" spans="1:12" s="6" customFormat="1" ht="36" customHeight="1">
      <c r="A11" s="25">
        <v>4</v>
      </c>
      <c r="B11" s="71" t="s">
        <v>41</v>
      </c>
      <c r="C11" s="90">
        <v>0</v>
      </c>
      <c r="D11" s="90">
        <v>0</v>
      </c>
      <c r="E11" s="91">
        <f t="shared" si="0"/>
        <v>0</v>
      </c>
      <c r="F11" s="20"/>
    </row>
    <row r="12" spans="1:12" s="2" customFormat="1" ht="35.1" customHeight="1">
      <c r="A12" s="25">
        <v>5</v>
      </c>
      <c r="B12" s="26" t="s">
        <v>14</v>
      </c>
      <c r="C12" s="90">
        <v>0</v>
      </c>
      <c r="D12" s="90">
        <v>0</v>
      </c>
      <c r="E12" s="91">
        <f t="shared" si="0"/>
        <v>0</v>
      </c>
      <c r="F12" s="20"/>
    </row>
    <row r="13" spans="1:12" s="61" customFormat="1" ht="35.1" customHeight="1">
      <c r="A13" s="56">
        <v>6</v>
      </c>
      <c r="B13" s="59" t="s">
        <v>15</v>
      </c>
      <c r="C13" s="90">
        <v>0.5</v>
      </c>
      <c r="D13" s="90">
        <v>0</v>
      </c>
      <c r="E13" s="91">
        <f t="shared" si="0"/>
        <v>0.5</v>
      </c>
      <c r="F13" s="60"/>
    </row>
    <row r="14" spans="1:12" ht="35.1" customHeight="1">
      <c r="A14" s="25">
        <v>7</v>
      </c>
      <c r="B14" s="22" t="s">
        <v>16</v>
      </c>
      <c r="C14" s="129">
        <v>1</v>
      </c>
      <c r="D14" s="90">
        <v>0</v>
      </c>
      <c r="E14" s="91">
        <f t="shared" si="0"/>
        <v>1</v>
      </c>
      <c r="F14" s="20"/>
    </row>
    <row r="15" spans="1:12" ht="35.1" customHeight="1">
      <c r="A15" s="25">
        <v>8</v>
      </c>
      <c r="B15" s="22" t="s">
        <v>59</v>
      </c>
      <c r="C15" s="90">
        <v>1</v>
      </c>
      <c r="D15" s="90">
        <v>0</v>
      </c>
      <c r="E15" s="91">
        <f t="shared" si="0"/>
        <v>1</v>
      </c>
      <c r="F15" s="23"/>
    </row>
    <row r="16" spans="1:12" ht="35.1" customHeight="1">
      <c r="A16" s="25">
        <v>9</v>
      </c>
      <c r="B16" s="58" t="s">
        <v>65</v>
      </c>
      <c r="C16" s="127">
        <v>2.3E-2</v>
      </c>
      <c r="D16" s="127">
        <v>0</v>
      </c>
      <c r="E16" s="128">
        <f>C16+D16</f>
        <v>2.3E-2</v>
      </c>
      <c r="F16" s="20"/>
      <c r="L16" s="24"/>
    </row>
    <row r="17" spans="1:10" ht="35.25" customHeight="1">
      <c r="A17" s="25">
        <v>10</v>
      </c>
      <c r="B17" s="71" t="s">
        <v>86</v>
      </c>
      <c r="C17" s="90">
        <v>0</v>
      </c>
      <c r="D17" s="90">
        <v>0</v>
      </c>
      <c r="E17" s="91">
        <f>C17+D17</f>
        <v>0</v>
      </c>
      <c r="F17" s="20"/>
      <c r="J17" s="1">
        <v>10</v>
      </c>
    </row>
    <row r="18" spans="1:10" ht="35.25" customHeight="1">
      <c r="A18" s="25" t="s">
        <v>95</v>
      </c>
      <c r="B18" s="71" t="s">
        <v>91</v>
      </c>
      <c r="C18" s="90">
        <v>4</v>
      </c>
      <c r="D18" s="90">
        <v>0</v>
      </c>
      <c r="E18" s="91">
        <f>C18+D18</f>
        <v>4</v>
      </c>
      <c r="F18" s="20"/>
    </row>
    <row r="19" spans="1:10" s="4" customFormat="1" ht="27.75" customHeight="1">
      <c r="A19" s="30" t="s">
        <v>43</v>
      </c>
      <c r="B19" s="30"/>
      <c r="C19" s="78">
        <f>SUM(C8:C17)</f>
        <v>12.523</v>
      </c>
      <c r="D19" s="78">
        <f>SUM(D8:D17)</f>
        <v>0</v>
      </c>
      <c r="E19" s="78">
        <f>C19+D19</f>
        <v>12.523</v>
      </c>
      <c r="F19" s="33"/>
    </row>
    <row r="22" spans="1:10">
      <c r="A22" s="2" t="str">
        <f>BM!A20</f>
        <v>jumlah distributor :</v>
      </c>
      <c r="C22" s="1">
        <v>10</v>
      </c>
    </row>
    <row r="25" spans="1:10">
      <c r="F25" s="1" t="s">
        <v>29</v>
      </c>
    </row>
  </sheetData>
  <mergeCells count="3">
    <mergeCell ref="A1:F1"/>
    <mergeCell ref="A2:F2"/>
    <mergeCell ref="A3:F3"/>
  </mergeCells>
  <printOptions horizontalCentered="1"/>
  <pageMargins left="1.6141732283464567" right="0.35433070866141736" top="0.19685039370078741" bottom="0.19685039370078741" header="0.31496062992125984" footer="0.23622047244094491"/>
  <pageSetup paperSize="9" scale="85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7"/>
  <sheetViews>
    <sheetView view="pageBreakPreview" topLeftCell="A7" zoomScaleNormal="85" zoomScaleSheetLayoutView="100" workbookViewId="0">
      <selection activeCell="C11" sqref="C11:E11"/>
    </sheetView>
  </sheetViews>
  <sheetFormatPr defaultColWidth="9.140625" defaultRowHeight="15"/>
  <cols>
    <col min="1" max="1" width="6.85546875" style="2" customWidth="1"/>
    <col min="2" max="2" width="22.28515625" style="1" customWidth="1"/>
    <col min="3" max="3" width="25.85546875" style="1" customWidth="1"/>
    <col min="4" max="4" width="28.85546875" style="1" customWidth="1"/>
    <col min="5" max="5" width="22.85546875" style="1" customWidth="1"/>
    <col min="6" max="6" width="22" style="1" customWidth="1"/>
    <col min="7" max="16384" width="9.140625" style="1"/>
  </cols>
  <sheetData>
    <row r="1" spans="1:6" ht="21" customHeight="1">
      <c r="A1" s="144" t="s">
        <v>56</v>
      </c>
      <c r="B1" s="144"/>
      <c r="C1" s="144"/>
      <c r="D1" s="144"/>
      <c r="E1" s="144"/>
      <c r="F1" s="144"/>
    </row>
    <row r="2" spans="1:6" ht="19.5" customHeight="1">
      <c r="A2" s="144" t="str">
        <f>BM!A2</f>
        <v>MINGGU KE 01 (Satu) Bulan Feb Tahun 2026</v>
      </c>
      <c r="B2" s="144"/>
      <c r="C2" s="144"/>
      <c r="D2" s="144"/>
      <c r="E2" s="144"/>
      <c r="F2" s="144"/>
    </row>
    <row r="3" spans="1:6" ht="15.75">
      <c r="A3" s="144" t="str">
        <f>BM!A3</f>
        <v>DATA PER :02 Feb 2026 s.d 08 Feb 2026</v>
      </c>
      <c r="B3" s="144"/>
      <c r="C3" s="144"/>
      <c r="D3" s="144"/>
      <c r="E3" s="144"/>
      <c r="F3" s="144"/>
    </row>
    <row r="4" spans="1:6" ht="15.75">
      <c r="A4" s="34"/>
      <c r="B4" s="34"/>
      <c r="C4" s="34"/>
      <c r="D4" s="34"/>
      <c r="E4" s="34"/>
      <c r="F4" s="34"/>
    </row>
    <row r="5" spans="1:6" ht="15.75">
      <c r="A5" s="4" t="s">
        <v>23</v>
      </c>
    </row>
    <row r="6" spans="1:6" ht="15.75">
      <c r="A6" s="4"/>
    </row>
    <row r="7" spans="1:6" ht="78.75">
      <c r="A7" s="15" t="s">
        <v>0</v>
      </c>
      <c r="B7" s="15" t="s">
        <v>51</v>
      </c>
      <c r="C7" s="65" t="s">
        <v>52</v>
      </c>
      <c r="D7" s="65" t="s">
        <v>53</v>
      </c>
      <c r="E7" s="65" t="s">
        <v>55</v>
      </c>
      <c r="F7" s="15" t="s">
        <v>54</v>
      </c>
    </row>
    <row r="8" spans="1:6" s="35" customFormat="1" ht="35.1" customHeight="1">
      <c r="A8" s="36">
        <v>1</v>
      </c>
      <c r="B8" s="18" t="s">
        <v>14</v>
      </c>
      <c r="C8" s="91">
        <v>0</v>
      </c>
      <c r="D8" s="91">
        <v>0</v>
      </c>
      <c r="E8" s="91">
        <f>C8+D8</f>
        <v>0</v>
      </c>
      <c r="F8" s="54"/>
    </row>
    <row r="9" spans="1:6" s="61" customFormat="1" ht="35.1" customHeight="1">
      <c r="A9" s="56">
        <v>2</v>
      </c>
      <c r="B9" s="59" t="s">
        <v>15</v>
      </c>
      <c r="C9" s="91">
        <v>0</v>
      </c>
      <c r="D9" s="91">
        <v>0</v>
      </c>
      <c r="E9" s="91">
        <f>C9+D9</f>
        <v>0</v>
      </c>
      <c r="F9" s="62"/>
    </row>
    <row r="10" spans="1:6" ht="35.1" customHeight="1">
      <c r="A10" s="36">
        <v>3</v>
      </c>
      <c r="B10" s="22" t="s">
        <v>16</v>
      </c>
      <c r="C10" s="90">
        <v>0.1</v>
      </c>
      <c r="D10" s="91">
        <v>0</v>
      </c>
      <c r="E10" s="91">
        <f>C10+D10</f>
        <v>0.1</v>
      </c>
      <c r="F10" s="54"/>
    </row>
    <row r="11" spans="1:6" ht="35.1" customHeight="1">
      <c r="A11" s="28">
        <v>4</v>
      </c>
      <c r="B11" s="26" t="s">
        <v>59</v>
      </c>
      <c r="C11" s="91">
        <v>0.2</v>
      </c>
      <c r="D11" s="91">
        <v>0</v>
      </c>
      <c r="E11" s="91">
        <f>C11+D11</f>
        <v>0.2</v>
      </c>
      <c r="F11" s="54"/>
    </row>
    <row r="12" spans="1:6" ht="35.1" customHeight="1">
      <c r="A12" s="28">
        <v>5</v>
      </c>
      <c r="B12" s="29" t="s">
        <v>65</v>
      </c>
      <c r="C12" s="127">
        <v>6.0000000000000001E-3</v>
      </c>
      <c r="D12" s="127">
        <v>0</v>
      </c>
      <c r="E12" s="128">
        <f>C12+D12</f>
        <v>6.0000000000000001E-3</v>
      </c>
      <c r="F12" s="20"/>
    </row>
    <row r="13" spans="1:6" ht="35.1" customHeight="1">
      <c r="A13" s="28"/>
      <c r="B13" s="29"/>
      <c r="C13" s="89"/>
      <c r="D13" s="89"/>
      <c r="E13" s="88"/>
      <c r="F13" s="20"/>
    </row>
    <row r="14" spans="1:6" s="4" customFormat="1" ht="27.75" customHeight="1">
      <c r="A14" s="30" t="s">
        <v>43</v>
      </c>
      <c r="B14" s="30"/>
      <c r="C14" s="78">
        <f>SUM(C8:C13)</f>
        <v>0.30600000000000005</v>
      </c>
      <c r="D14" s="78">
        <f>SUM(D8:D13)</f>
        <v>0</v>
      </c>
      <c r="E14" s="78">
        <f>C14+D14</f>
        <v>0.30600000000000005</v>
      </c>
      <c r="F14" s="33"/>
    </row>
    <row r="17" spans="1:3" ht="30" customHeight="1">
      <c r="A17" s="2" t="str">
        <f>BM!A20</f>
        <v>jumlah distributor :</v>
      </c>
      <c r="C17" s="77">
        <v>5</v>
      </c>
    </row>
  </sheetData>
  <mergeCells count="3">
    <mergeCell ref="A1:F1"/>
    <mergeCell ref="A2:F2"/>
    <mergeCell ref="A3:F3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horizontalDpi="4294967293" r:id="rId1"/>
  <rowBreaks count="1" manualBreakCount="1">
    <brk id="1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8"/>
  <sheetViews>
    <sheetView view="pageBreakPreview" zoomScale="77" zoomScaleNormal="85" zoomScaleSheetLayoutView="77" workbookViewId="0">
      <selection activeCell="C12" sqref="C11:E12"/>
    </sheetView>
  </sheetViews>
  <sheetFormatPr defaultColWidth="9.140625" defaultRowHeight="15"/>
  <cols>
    <col min="1" max="1" width="6.85546875" style="2" customWidth="1"/>
    <col min="2" max="2" width="22.28515625" style="1" customWidth="1"/>
    <col min="3" max="3" width="25.85546875" style="1" customWidth="1"/>
    <col min="4" max="4" width="27.28515625" style="1" customWidth="1"/>
    <col min="5" max="5" width="22.85546875" style="1" customWidth="1"/>
    <col min="6" max="6" width="22.42578125" style="1" customWidth="1"/>
    <col min="7" max="7" width="9.85546875" style="1" customWidth="1"/>
    <col min="8" max="8" width="9.28515625" style="1" customWidth="1"/>
    <col min="9" max="16384" width="9.140625" style="1"/>
  </cols>
  <sheetData>
    <row r="1" spans="1:9" ht="21" customHeight="1">
      <c r="A1" s="144" t="s">
        <v>56</v>
      </c>
      <c r="B1" s="144"/>
      <c r="C1" s="144"/>
      <c r="D1" s="144"/>
      <c r="E1" s="144"/>
      <c r="F1" s="144"/>
    </row>
    <row r="2" spans="1:9" ht="19.5" customHeight="1">
      <c r="A2" s="144" t="str">
        <f>CK!A2</f>
        <v>MINGGU KE 01 (Satu) Bulan Feb Tahun 2026</v>
      </c>
      <c r="B2" s="144"/>
      <c r="C2" s="144"/>
      <c r="D2" s="144"/>
      <c r="E2" s="144"/>
      <c r="F2" s="144"/>
    </row>
    <row r="3" spans="1:9" ht="15.75">
      <c r="A3" s="144" t="str">
        <f>CK!A3</f>
        <v>DATA PER :02 Feb 2026 s.d 08 Feb 2026</v>
      </c>
      <c r="B3" s="144"/>
      <c r="C3" s="144"/>
      <c r="D3" s="144"/>
      <c r="E3" s="144"/>
      <c r="F3" s="144"/>
    </row>
    <row r="4" spans="1:9" ht="15.75">
      <c r="A4" s="34"/>
      <c r="B4" s="34"/>
      <c r="C4" s="34"/>
      <c r="D4" s="34"/>
      <c r="E4" s="34"/>
      <c r="F4" s="34"/>
    </row>
    <row r="5" spans="1:9" ht="15.75">
      <c r="A5" s="4" t="s">
        <v>22</v>
      </c>
    </row>
    <row r="6" spans="1:9" ht="15.75">
      <c r="A6" s="4"/>
    </row>
    <row r="7" spans="1:9" s="6" customFormat="1" ht="81" customHeight="1">
      <c r="A7" s="15" t="s">
        <v>0</v>
      </c>
      <c r="B7" s="15" t="s">
        <v>51</v>
      </c>
      <c r="C7" s="16" t="s">
        <v>52</v>
      </c>
      <c r="D7" s="16" t="s">
        <v>53</v>
      </c>
      <c r="E7" s="16" t="s">
        <v>55</v>
      </c>
      <c r="F7" s="15" t="s">
        <v>54</v>
      </c>
    </row>
    <row r="8" spans="1:9" s="35" customFormat="1" ht="35.1" customHeight="1">
      <c r="A8" s="17">
        <v>1</v>
      </c>
      <c r="B8" s="18" t="s">
        <v>14</v>
      </c>
      <c r="C8" s="91">
        <v>0</v>
      </c>
      <c r="D8" s="91">
        <v>0</v>
      </c>
      <c r="E8" s="91">
        <f>C8+D8</f>
        <v>0</v>
      </c>
      <c r="F8" s="54"/>
      <c r="I8" s="69"/>
    </row>
    <row r="9" spans="1:9" s="64" customFormat="1" ht="35.1" customHeight="1">
      <c r="A9" s="56">
        <v>2</v>
      </c>
      <c r="B9" s="63" t="s">
        <v>15</v>
      </c>
      <c r="C9" s="91">
        <v>0.7</v>
      </c>
      <c r="D9" s="91">
        <v>0</v>
      </c>
      <c r="E9" s="91">
        <f>C9+D9</f>
        <v>0.7</v>
      </c>
      <c r="F9" s="62"/>
    </row>
    <row r="10" spans="1:9" s="35" customFormat="1" ht="35.1" customHeight="1">
      <c r="A10" s="17">
        <v>3</v>
      </c>
      <c r="B10" s="18" t="s">
        <v>16</v>
      </c>
      <c r="C10" s="91">
        <v>0.5</v>
      </c>
      <c r="D10" s="91">
        <v>0</v>
      </c>
      <c r="E10" s="91">
        <f>C10+D10</f>
        <v>0.5</v>
      </c>
      <c r="F10" s="54"/>
    </row>
    <row r="11" spans="1:9" s="35" customFormat="1" ht="35.1" customHeight="1">
      <c r="A11" s="28">
        <v>4</v>
      </c>
      <c r="B11" s="22" t="s">
        <v>59</v>
      </c>
      <c r="C11" s="90">
        <v>0.3</v>
      </c>
      <c r="D11" s="90">
        <v>0</v>
      </c>
      <c r="E11" s="91">
        <f>C11+D11</f>
        <v>0.3</v>
      </c>
      <c r="F11" s="54"/>
    </row>
    <row r="12" spans="1:9" s="35" customFormat="1" ht="35.1" customHeight="1">
      <c r="A12" s="28">
        <v>5</v>
      </c>
      <c r="B12" s="29" t="s">
        <v>65</v>
      </c>
      <c r="C12" s="127">
        <v>1.0999999999999999E-2</v>
      </c>
      <c r="D12" s="127">
        <v>0</v>
      </c>
      <c r="E12" s="128">
        <f>C12+D12</f>
        <v>1.0999999999999999E-2</v>
      </c>
      <c r="F12" s="43"/>
    </row>
    <row r="13" spans="1:9" s="35" customFormat="1" ht="35.1" customHeight="1">
      <c r="A13" s="28"/>
      <c r="B13" s="29"/>
      <c r="C13" s="89"/>
      <c r="D13" s="89"/>
      <c r="E13" s="88"/>
      <c r="F13" s="28"/>
    </row>
    <row r="14" spans="1:9" s="4" customFormat="1" ht="27.75" customHeight="1">
      <c r="A14" s="30" t="s">
        <v>43</v>
      </c>
      <c r="B14" s="30"/>
      <c r="C14" s="78">
        <f>SUM(C8:C12)</f>
        <v>1.5109999999999999</v>
      </c>
      <c r="D14" s="78">
        <f>SUM(D8:D12)</f>
        <v>0</v>
      </c>
      <c r="E14" s="78">
        <f>C14+D14</f>
        <v>1.5109999999999999</v>
      </c>
      <c r="F14" s="33"/>
    </row>
    <row r="18" spans="1:3" ht="26.25" customHeight="1">
      <c r="A18" s="2" t="str">
        <f>BM!A20</f>
        <v>jumlah distributor :</v>
      </c>
      <c r="C18" s="77">
        <v>5</v>
      </c>
    </row>
  </sheetData>
  <mergeCells count="3">
    <mergeCell ref="A1:F1"/>
    <mergeCell ref="A2:F2"/>
    <mergeCell ref="A3:F3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horizontalDpi="4294967293" r:id="rId1"/>
  <rowBreaks count="1" manualBreakCount="1">
    <brk id="1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5"/>
  <sheetViews>
    <sheetView view="pageBreakPreview" topLeftCell="A8" zoomScale="69" zoomScaleNormal="85" zoomScaleSheetLayoutView="69" workbookViewId="0">
      <selection activeCell="C17" sqref="C17:E17"/>
    </sheetView>
  </sheetViews>
  <sheetFormatPr defaultColWidth="9.140625" defaultRowHeight="15"/>
  <cols>
    <col min="1" max="1" width="6.85546875" style="2" customWidth="1"/>
    <col min="2" max="2" width="22.28515625" style="1" customWidth="1"/>
    <col min="3" max="3" width="25.85546875" style="1" customWidth="1"/>
    <col min="4" max="4" width="27.7109375" style="1" customWidth="1"/>
    <col min="5" max="5" width="22.85546875" style="1" customWidth="1"/>
    <col min="6" max="6" width="24.140625" style="1" customWidth="1"/>
    <col min="7" max="7" width="11" style="1" customWidth="1"/>
    <col min="8" max="8" width="10.42578125" style="1" customWidth="1"/>
    <col min="9" max="16384" width="9.140625" style="1"/>
  </cols>
  <sheetData>
    <row r="1" spans="1:10" ht="21" customHeight="1">
      <c r="A1" s="144" t="s">
        <v>56</v>
      </c>
      <c r="B1" s="144"/>
      <c r="C1" s="144"/>
      <c r="D1" s="144"/>
      <c r="E1" s="144"/>
      <c r="F1" s="144"/>
    </row>
    <row r="2" spans="1:10" ht="19.5" customHeight="1">
      <c r="A2" s="144" t="str">
        <f>CB!A2</f>
        <v>MINGGU KE 01 (Satu) Bulan Feb Tahun 2026</v>
      </c>
      <c r="B2" s="144"/>
      <c r="C2" s="144"/>
      <c r="D2" s="144"/>
      <c r="E2" s="144"/>
      <c r="F2" s="144"/>
    </row>
    <row r="3" spans="1:10" ht="15.75">
      <c r="A3" s="144" t="str">
        <f>CB!A3</f>
        <v>DATA PER :02 Feb 2026 s.d 08 Feb 2026</v>
      </c>
      <c r="B3" s="144"/>
      <c r="C3" s="144"/>
      <c r="D3" s="144"/>
      <c r="E3" s="144"/>
      <c r="F3" s="144"/>
    </row>
    <row r="5" spans="1:10" ht="15.75">
      <c r="A5" s="4" t="s">
        <v>62</v>
      </c>
    </row>
    <row r="6" spans="1:10" ht="15.75">
      <c r="A6" s="4"/>
    </row>
    <row r="7" spans="1:10" ht="78.75">
      <c r="A7" s="37" t="s">
        <v>0</v>
      </c>
      <c r="B7" s="37" t="s">
        <v>51</v>
      </c>
      <c r="C7" s="65" t="s">
        <v>52</v>
      </c>
      <c r="D7" s="65" t="s">
        <v>53</v>
      </c>
      <c r="E7" s="65" t="s">
        <v>55</v>
      </c>
      <c r="F7" s="37" t="s">
        <v>54</v>
      </c>
    </row>
    <row r="8" spans="1:10" s="6" customFormat="1" ht="36" customHeight="1">
      <c r="A8" s="36">
        <v>1</v>
      </c>
      <c r="B8" s="18" t="s">
        <v>32</v>
      </c>
      <c r="C8" s="91">
        <v>0</v>
      </c>
      <c r="D8" s="91">
        <v>0</v>
      </c>
      <c r="E8" s="91">
        <f>C8+D8</f>
        <v>0</v>
      </c>
      <c r="F8" s="36"/>
    </row>
    <row r="9" spans="1:10" s="6" customFormat="1" ht="32.25" customHeight="1">
      <c r="A9" s="28">
        <v>2</v>
      </c>
      <c r="B9" s="18" t="s">
        <v>33</v>
      </c>
      <c r="C9" s="91">
        <v>0</v>
      </c>
      <c r="D9" s="91">
        <v>0</v>
      </c>
      <c r="E9" s="91">
        <f t="shared" ref="E9:E22" si="0">C9+D9</f>
        <v>0</v>
      </c>
      <c r="F9" s="36"/>
    </row>
    <row r="10" spans="1:10" ht="35.25" customHeight="1">
      <c r="A10" s="28">
        <v>3</v>
      </c>
      <c r="B10" s="19" t="s">
        <v>17</v>
      </c>
      <c r="C10" s="91">
        <v>30</v>
      </c>
      <c r="D10" s="91">
        <v>50</v>
      </c>
      <c r="E10" s="91">
        <f t="shared" si="0"/>
        <v>80</v>
      </c>
      <c r="F10" s="36"/>
    </row>
    <row r="11" spans="1:10" ht="40.5" customHeight="1">
      <c r="A11" s="28">
        <v>4</v>
      </c>
      <c r="B11" s="19" t="s">
        <v>57</v>
      </c>
      <c r="C11" s="91">
        <v>40</v>
      </c>
      <c r="D11" s="91">
        <v>15</v>
      </c>
      <c r="E11" s="91">
        <f t="shared" si="0"/>
        <v>55</v>
      </c>
      <c r="F11" s="36"/>
      <c r="H11" s="61"/>
    </row>
    <row r="12" spans="1:10" ht="36.75" customHeight="1">
      <c r="A12" s="28">
        <v>5</v>
      </c>
      <c r="B12" s="19" t="s">
        <v>42</v>
      </c>
      <c r="C12" s="91">
        <v>10</v>
      </c>
      <c r="D12" s="91">
        <v>0</v>
      </c>
      <c r="E12" s="91">
        <f>C12+D12</f>
        <v>10</v>
      </c>
      <c r="F12" s="28"/>
      <c r="J12" s="24"/>
    </row>
    <row r="13" spans="1:10" s="2" customFormat="1" ht="22.5" customHeight="1">
      <c r="A13" s="28">
        <v>6</v>
      </c>
      <c r="B13" s="22" t="s">
        <v>39</v>
      </c>
      <c r="C13" s="90">
        <v>6</v>
      </c>
      <c r="D13" s="90">
        <v>0</v>
      </c>
      <c r="E13" s="91">
        <f t="shared" si="0"/>
        <v>6</v>
      </c>
      <c r="F13" s="20"/>
    </row>
    <row r="14" spans="1:10" s="2" customFormat="1" ht="28.5" customHeight="1">
      <c r="A14" s="28">
        <v>7</v>
      </c>
      <c r="B14" s="32" t="s">
        <v>38</v>
      </c>
      <c r="C14" s="91">
        <v>0</v>
      </c>
      <c r="D14" s="91">
        <v>0</v>
      </c>
      <c r="E14" s="91">
        <f t="shared" si="0"/>
        <v>0</v>
      </c>
      <c r="F14" s="72"/>
    </row>
    <row r="15" spans="1:10" s="2" customFormat="1" ht="35.1" customHeight="1">
      <c r="A15" s="28">
        <v>8</v>
      </c>
      <c r="B15" s="39" t="s">
        <v>25</v>
      </c>
      <c r="C15" s="91">
        <v>0</v>
      </c>
      <c r="D15" s="91">
        <v>0</v>
      </c>
      <c r="E15" s="91">
        <f t="shared" si="0"/>
        <v>0</v>
      </c>
      <c r="F15" s="20"/>
    </row>
    <row r="16" spans="1:10" s="10" customFormat="1" ht="27.75" customHeight="1">
      <c r="A16" s="28">
        <v>9</v>
      </c>
      <c r="B16" s="22" t="s">
        <v>40</v>
      </c>
      <c r="C16" s="90">
        <v>0</v>
      </c>
      <c r="D16" s="90">
        <v>0</v>
      </c>
      <c r="E16" s="91">
        <f t="shared" si="0"/>
        <v>0</v>
      </c>
      <c r="F16" s="20"/>
      <c r="I16" s="125"/>
    </row>
    <row r="17" spans="1:6" ht="26.25" customHeight="1">
      <c r="A17" s="28">
        <v>10</v>
      </c>
      <c r="B17" s="26" t="s">
        <v>41</v>
      </c>
      <c r="C17" s="90">
        <v>0</v>
      </c>
      <c r="D17" s="90">
        <v>0</v>
      </c>
      <c r="E17" s="91">
        <f t="shared" si="0"/>
        <v>0</v>
      </c>
      <c r="F17" s="40"/>
    </row>
    <row r="18" spans="1:6" ht="19.5" customHeight="1">
      <c r="A18" s="28">
        <v>11</v>
      </c>
      <c r="B18" s="71" t="s">
        <v>78</v>
      </c>
      <c r="C18" s="91">
        <v>0.7</v>
      </c>
      <c r="D18" s="91">
        <v>0</v>
      </c>
      <c r="E18" s="91">
        <f t="shared" ref="E18" si="1">C18+D18</f>
        <v>0.7</v>
      </c>
      <c r="F18" s="40"/>
    </row>
    <row r="19" spans="1:6" ht="21.75" customHeight="1">
      <c r="A19" s="43">
        <v>12</v>
      </c>
      <c r="B19" s="29" t="s">
        <v>83</v>
      </c>
      <c r="C19" s="90">
        <v>10</v>
      </c>
      <c r="D19" s="90">
        <v>0</v>
      </c>
      <c r="E19" s="91">
        <f t="shared" si="0"/>
        <v>10</v>
      </c>
      <c r="F19" s="40"/>
    </row>
    <row r="20" spans="1:6" ht="36.75" customHeight="1">
      <c r="A20" s="43">
        <v>13</v>
      </c>
      <c r="B20" s="29" t="s">
        <v>108</v>
      </c>
      <c r="C20" s="90">
        <v>27</v>
      </c>
      <c r="D20" s="90">
        <v>50</v>
      </c>
      <c r="E20" s="91">
        <f t="shared" ref="E20" si="2">C20+D20</f>
        <v>77</v>
      </c>
      <c r="F20" s="40"/>
    </row>
    <row r="21" spans="1:6" ht="27" customHeight="1">
      <c r="A21" s="28" t="s">
        <v>109</v>
      </c>
      <c r="B21" s="29" t="s">
        <v>65</v>
      </c>
      <c r="C21" s="90">
        <v>1.5</v>
      </c>
      <c r="D21" s="90">
        <v>0.1</v>
      </c>
      <c r="E21" s="91">
        <f t="shared" si="0"/>
        <v>1.6</v>
      </c>
      <c r="F21" s="40"/>
    </row>
    <row r="22" spans="1:6" s="4" customFormat="1" ht="33.75" customHeight="1">
      <c r="A22" s="30" t="s">
        <v>43</v>
      </c>
      <c r="B22" s="30"/>
      <c r="C22" s="80">
        <f>SUM(C8:C21)</f>
        <v>125.2</v>
      </c>
      <c r="D22" s="80">
        <f>SUM(D8:D21)</f>
        <v>115.1</v>
      </c>
      <c r="E22" s="81">
        <f t="shared" si="0"/>
        <v>240.3</v>
      </c>
      <c r="F22" s="33"/>
    </row>
    <row r="23" spans="1:6" ht="28.5" customHeight="1"/>
    <row r="24" spans="1:6" ht="24" customHeight="1"/>
    <row r="25" spans="1:6" ht="35.25" customHeight="1">
      <c r="A25" s="2" t="str">
        <f>BM!A20</f>
        <v>jumlah distributor :</v>
      </c>
      <c r="C25" s="77">
        <v>12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scale="88" fitToWidth="0" fitToHeight="0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P28"/>
  <sheetViews>
    <sheetView view="pageBreakPreview" topLeftCell="A13" zoomScale="70" zoomScaleNormal="85" zoomScaleSheetLayoutView="70" workbookViewId="0">
      <selection activeCell="C21" sqref="C21:E21"/>
    </sheetView>
  </sheetViews>
  <sheetFormatPr defaultColWidth="9.140625" defaultRowHeight="15"/>
  <cols>
    <col min="1" max="1" width="6.85546875" style="2" customWidth="1"/>
    <col min="2" max="2" width="22.28515625" style="1" customWidth="1"/>
    <col min="3" max="3" width="25.85546875" style="1" customWidth="1"/>
    <col min="4" max="4" width="28.5703125" style="1" customWidth="1"/>
    <col min="5" max="5" width="22.85546875" style="1" customWidth="1"/>
    <col min="6" max="6" width="21.7109375" style="1" customWidth="1"/>
    <col min="7" max="7" width="0.28515625" style="1" customWidth="1"/>
    <col min="8" max="8" width="10.28515625" style="1" hidden="1" customWidth="1"/>
    <col min="9" max="9" width="10.85546875" style="1" hidden="1" customWidth="1"/>
    <col min="10" max="14" width="9.140625" style="1" hidden="1" customWidth="1"/>
    <col min="15" max="15" width="15" style="1" customWidth="1"/>
    <col min="16" max="16" width="19.5703125" style="1" hidden="1" customWidth="1"/>
    <col min="17" max="18" width="9.140625" style="1" hidden="1" customWidth="1"/>
    <col min="19" max="19" width="16.140625" style="1" hidden="1" customWidth="1"/>
    <col min="20" max="32" width="9.140625" style="1" hidden="1" customWidth="1"/>
    <col min="33" max="16384" width="9.140625" style="1"/>
  </cols>
  <sheetData>
    <row r="1" spans="1:94" ht="21" customHeight="1">
      <c r="A1" s="144" t="s">
        <v>56</v>
      </c>
      <c r="B1" s="144"/>
      <c r="C1" s="144"/>
      <c r="D1" s="144"/>
      <c r="E1" s="144"/>
      <c r="F1" s="144"/>
    </row>
    <row r="2" spans="1:94" ht="19.5" customHeight="1">
      <c r="A2" s="144" t="str">
        <f>Terigu!A2</f>
        <v>MINGGU KE 01 (Satu) Bulan Feb Tahun 2026</v>
      </c>
      <c r="B2" s="144"/>
      <c r="C2" s="144"/>
      <c r="D2" s="144"/>
      <c r="E2" s="144"/>
      <c r="F2" s="144"/>
    </row>
    <row r="3" spans="1:94" ht="19.5" customHeight="1">
      <c r="A3" s="144" t="str">
        <f>Terigu!A3</f>
        <v>DATA PER :02 Feb 2026 s.d 08 Feb 2026</v>
      </c>
      <c r="B3" s="144"/>
      <c r="C3" s="144"/>
      <c r="D3" s="144"/>
      <c r="E3" s="144"/>
      <c r="F3" s="144"/>
    </row>
    <row r="5" spans="1:94" ht="15.75">
      <c r="A5" s="4" t="s">
        <v>28</v>
      </c>
    </row>
    <row r="6" spans="1:94" ht="15.75">
      <c r="A6" s="4"/>
    </row>
    <row r="7" spans="1:94" ht="78.75">
      <c r="A7" s="37" t="s">
        <v>0</v>
      </c>
      <c r="B7" s="37" t="s">
        <v>51</v>
      </c>
      <c r="C7" s="65" t="s">
        <v>52</v>
      </c>
      <c r="D7" s="65" t="s">
        <v>53</v>
      </c>
      <c r="E7" s="65" t="s">
        <v>55</v>
      </c>
      <c r="F7" s="37" t="s">
        <v>54</v>
      </c>
      <c r="AG7" s="24"/>
      <c r="AK7" s="24"/>
    </row>
    <row r="8" spans="1:94" s="6" customFormat="1" ht="28.5" customHeight="1">
      <c r="A8" s="36">
        <v>1</v>
      </c>
      <c r="B8" s="75" t="s">
        <v>32</v>
      </c>
      <c r="C8" s="91">
        <v>1158.9000000000001</v>
      </c>
      <c r="D8" s="91">
        <v>0</v>
      </c>
      <c r="E8" s="91">
        <f>(C8+D8)</f>
        <v>1158.9000000000001</v>
      </c>
      <c r="F8" s="36"/>
      <c r="I8" s="70"/>
    </row>
    <row r="9" spans="1:94" s="6" customFormat="1" ht="29.25" customHeight="1">
      <c r="A9" s="36">
        <v>2</v>
      </c>
      <c r="B9" s="32" t="s">
        <v>33</v>
      </c>
      <c r="C9" s="91">
        <v>670</v>
      </c>
      <c r="D9" s="91">
        <v>0</v>
      </c>
      <c r="E9" s="91">
        <f t="shared" ref="E9" si="0">(C9+D9)</f>
        <v>670</v>
      </c>
      <c r="F9" s="36"/>
      <c r="I9" s="70"/>
    </row>
    <row r="10" spans="1:94" ht="30" customHeight="1">
      <c r="A10" s="36">
        <v>3</v>
      </c>
      <c r="B10" s="39" t="s">
        <v>106</v>
      </c>
      <c r="C10" s="91">
        <v>23.4</v>
      </c>
      <c r="D10" s="91">
        <v>0</v>
      </c>
      <c r="E10" s="91">
        <f t="shared" ref="E10:E25" si="1">(C10+D10)</f>
        <v>23.4</v>
      </c>
      <c r="F10" s="36"/>
      <c r="I10" s="70"/>
      <c r="CP10" s="1">
        <v>1</v>
      </c>
    </row>
    <row r="11" spans="1:94" s="24" customFormat="1" ht="33" customHeight="1">
      <c r="A11" s="25">
        <v>4</v>
      </c>
      <c r="B11" s="39" t="s">
        <v>25</v>
      </c>
      <c r="C11" s="90">
        <v>4937</v>
      </c>
      <c r="D11" s="90">
        <v>0</v>
      </c>
      <c r="E11" s="91">
        <f>C11+D11</f>
        <v>4937</v>
      </c>
      <c r="F11" s="25"/>
      <c r="I11" s="70"/>
      <c r="O11" s="73">
        <f>(1873355+286000+45290)/1000</f>
        <v>2204.645</v>
      </c>
      <c r="P11" s="24">
        <f>1873355/1000</f>
        <v>1873.355</v>
      </c>
      <c r="Q11" s="24">
        <f>286000/1000</f>
        <v>286</v>
      </c>
      <c r="R11" s="24">
        <f>45290/1000</f>
        <v>45.29</v>
      </c>
      <c r="S11" s="73">
        <f>P11+Q11+R11</f>
        <v>2204.645</v>
      </c>
    </row>
    <row r="12" spans="1:94" ht="22.5" customHeight="1">
      <c r="A12" s="25">
        <v>5</v>
      </c>
      <c r="B12" s="32" t="s">
        <v>30</v>
      </c>
      <c r="C12" s="90">
        <v>137</v>
      </c>
      <c r="D12" s="90">
        <v>0</v>
      </c>
      <c r="E12" s="91">
        <f t="shared" si="1"/>
        <v>137</v>
      </c>
      <c r="F12" s="20"/>
      <c r="I12" s="70"/>
    </row>
    <row r="13" spans="1:94" ht="24.75" customHeight="1">
      <c r="A13" s="25">
        <v>6</v>
      </c>
      <c r="B13" s="41" t="s">
        <v>93</v>
      </c>
      <c r="C13" s="90">
        <v>24</v>
      </c>
      <c r="D13" s="90">
        <v>0</v>
      </c>
      <c r="E13" s="91">
        <f t="shared" si="1"/>
        <v>24</v>
      </c>
      <c r="F13" s="20"/>
      <c r="I13" s="70"/>
    </row>
    <row r="14" spans="1:94" ht="24" customHeight="1">
      <c r="A14" s="25">
        <v>7</v>
      </c>
      <c r="B14" s="32" t="s">
        <v>31</v>
      </c>
      <c r="C14" s="90">
        <v>21</v>
      </c>
      <c r="D14" s="90">
        <v>0</v>
      </c>
      <c r="E14" s="91">
        <f t="shared" si="1"/>
        <v>21</v>
      </c>
      <c r="F14" s="72"/>
      <c r="I14" s="70"/>
    </row>
    <row r="15" spans="1:94" ht="31.5" customHeight="1">
      <c r="A15" s="25">
        <v>8</v>
      </c>
      <c r="B15" s="32" t="s">
        <v>35</v>
      </c>
      <c r="C15" s="90">
        <v>34</v>
      </c>
      <c r="D15" s="90">
        <v>0</v>
      </c>
      <c r="E15" s="91">
        <f t="shared" si="1"/>
        <v>34</v>
      </c>
      <c r="F15" s="20"/>
      <c r="I15" s="70"/>
    </row>
    <row r="16" spans="1:94" ht="29.25" customHeight="1">
      <c r="A16" s="25">
        <v>9</v>
      </c>
      <c r="B16" s="75" t="s">
        <v>38</v>
      </c>
      <c r="C16" s="90">
        <v>80</v>
      </c>
      <c r="D16" s="90">
        <v>0</v>
      </c>
      <c r="E16" s="91">
        <f t="shared" si="1"/>
        <v>80</v>
      </c>
      <c r="F16" s="20"/>
      <c r="I16" s="70"/>
    </row>
    <row r="17" spans="1:35" ht="30.75" customHeight="1">
      <c r="A17" s="25">
        <v>10</v>
      </c>
      <c r="B17" s="39" t="s">
        <v>57</v>
      </c>
      <c r="C17" s="90">
        <v>15</v>
      </c>
      <c r="D17" s="90">
        <v>24</v>
      </c>
      <c r="E17" s="91">
        <f t="shared" si="1"/>
        <v>39</v>
      </c>
      <c r="F17" s="20"/>
      <c r="I17" s="70"/>
    </row>
    <row r="18" spans="1:35" ht="36" customHeight="1">
      <c r="A18" s="25">
        <v>11</v>
      </c>
      <c r="B18" s="19" t="s">
        <v>42</v>
      </c>
      <c r="C18" s="90">
        <v>70</v>
      </c>
      <c r="D18" s="90">
        <v>0</v>
      </c>
      <c r="E18" s="91">
        <f t="shared" si="1"/>
        <v>70</v>
      </c>
      <c r="F18" s="20"/>
      <c r="I18" s="70"/>
    </row>
    <row r="19" spans="1:35" s="2" customFormat="1" ht="27" customHeight="1">
      <c r="A19" s="25">
        <v>12</v>
      </c>
      <c r="B19" s="29" t="s">
        <v>39</v>
      </c>
      <c r="C19" s="90">
        <v>171</v>
      </c>
      <c r="D19" s="90">
        <v>0</v>
      </c>
      <c r="E19" s="91">
        <f t="shared" si="1"/>
        <v>171</v>
      </c>
      <c r="F19" s="20"/>
      <c r="I19" s="70"/>
    </row>
    <row r="20" spans="1:35" s="10" customFormat="1" ht="21" customHeight="1">
      <c r="A20" s="25">
        <v>13</v>
      </c>
      <c r="B20" s="29" t="s">
        <v>40</v>
      </c>
      <c r="C20" s="90">
        <v>148</v>
      </c>
      <c r="D20" s="90">
        <v>0</v>
      </c>
      <c r="E20" s="91">
        <f t="shared" si="1"/>
        <v>148</v>
      </c>
      <c r="F20" s="20"/>
      <c r="I20" s="70"/>
    </row>
    <row r="21" spans="1:35" ht="29.25" customHeight="1">
      <c r="A21" s="25">
        <v>14</v>
      </c>
      <c r="B21" s="29" t="s">
        <v>41</v>
      </c>
      <c r="C21" s="90">
        <v>94</v>
      </c>
      <c r="D21" s="90">
        <v>0</v>
      </c>
      <c r="E21" s="91">
        <v>94</v>
      </c>
      <c r="F21" s="20"/>
      <c r="I21" s="70"/>
    </row>
    <row r="22" spans="1:35" ht="26.25" customHeight="1">
      <c r="A22" s="25">
        <v>15</v>
      </c>
      <c r="B22" s="29" t="s">
        <v>77</v>
      </c>
      <c r="C22" s="90">
        <v>5</v>
      </c>
      <c r="D22" s="90">
        <v>0</v>
      </c>
      <c r="E22" s="91">
        <f t="shared" si="1"/>
        <v>5</v>
      </c>
      <c r="F22" s="72"/>
      <c r="I22" s="70"/>
    </row>
    <row r="23" spans="1:35" ht="27.75" customHeight="1">
      <c r="A23" s="25">
        <v>16</v>
      </c>
      <c r="B23" s="29" t="s">
        <v>84</v>
      </c>
      <c r="C23" s="90">
        <v>12</v>
      </c>
      <c r="D23" s="90">
        <v>0</v>
      </c>
      <c r="E23" s="91">
        <f>(C23+D23)</f>
        <v>12</v>
      </c>
      <c r="F23" s="72"/>
      <c r="I23" s="70"/>
      <c r="AI23" s="24"/>
    </row>
    <row r="24" spans="1:35" ht="26.25" customHeight="1">
      <c r="A24" s="25">
        <v>17</v>
      </c>
      <c r="B24" s="71" t="s">
        <v>65</v>
      </c>
      <c r="C24" s="90">
        <v>0.5</v>
      </c>
      <c r="D24" s="90">
        <v>0.2</v>
      </c>
      <c r="E24" s="91">
        <f t="shared" ref="E24" si="2">(C24+D24)</f>
        <v>0.7</v>
      </c>
      <c r="F24" s="57"/>
      <c r="I24" s="70"/>
    </row>
    <row r="25" spans="1:35" s="4" customFormat="1" ht="27.75" customHeight="1">
      <c r="A25" s="30" t="s">
        <v>43</v>
      </c>
      <c r="B25" s="30"/>
      <c r="C25" s="78">
        <f>SUM(C8:C24)</f>
        <v>7600.8</v>
      </c>
      <c r="D25" s="78">
        <f>SUM(D8:D24)</f>
        <v>24.2</v>
      </c>
      <c r="E25" s="79">
        <f t="shared" si="1"/>
        <v>7625</v>
      </c>
      <c r="F25" s="33"/>
      <c r="O25" s="74"/>
    </row>
    <row r="26" spans="1:35" ht="2.25" customHeight="1">
      <c r="C26" s="93"/>
      <c r="D26" s="93"/>
      <c r="E26" s="93"/>
    </row>
    <row r="27" spans="1:35" hidden="1">
      <c r="E27" s="42"/>
    </row>
    <row r="28" spans="1:35">
      <c r="A28" s="2" t="str">
        <f>BM!A20</f>
        <v>jumlah distributor :</v>
      </c>
      <c r="C28" s="1">
        <v>16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scale="80" fitToWidth="0" fitToHeight="0" orientation="landscape" horizontalDpi="4294967293" r:id="rId1"/>
  <rowBreaks count="1" manualBreakCount="1">
    <brk id="27" max="16383" man="1"/>
  </rowBreaks>
  <colBreaks count="1" manualBreakCount="1">
    <brk id="1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5"/>
  <sheetViews>
    <sheetView view="pageBreakPreview" topLeftCell="A12" zoomScale="91" zoomScaleNormal="85" zoomScaleSheetLayoutView="91" workbookViewId="0">
      <selection activeCell="C18" sqref="C18:E18"/>
    </sheetView>
  </sheetViews>
  <sheetFormatPr defaultColWidth="9.140625" defaultRowHeight="15"/>
  <cols>
    <col min="1" max="1" width="6.85546875" style="2" customWidth="1"/>
    <col min="2" max="2" width="22.28515625" style="1" customWidth="1"/>
    <col min="3" max="3" width="25.85546875" style="1" customWidth="1"/>
    <col min="4" max="4" width="28.85546875" style="1" customWidth="1"/>
    <col min="5" max="5" width="22.85546875" style="1" customWidth="1"/>
    <col min="6" max="6" width="23" style="1" customWidth="1"/>
    <col min="7" max="16384" width="9.140625" style="1"/>
  </cols>
  <sheetData>
    <row r="1" spans="1:12" ht="21" customHeight="1">
      <c r="A1" s="144" t="s">
        <v>56</v>
      </c>
      <c r="B1" s="144"/>
      <c r="C1" s="144"/>
      <c r="D1" s="144"/>
      <c r="E1" s="144"/>
      <c r="F1" s="144"/>
    </row>
    <row r="2" spans="1:12" ht="19.5" customHeight="1">
      <c r="A2" s="144" t="str">
        <f>Beras!A2</f>
        <v>MINGGU KE 01 (Satu) Bulan Feb Tahun 2026</v>
      </c>
      <c r="B2" s="144"/>
      <c r="C2" s="144"/>
      <c r="D2" s="144"/>
      <c r="E2" s="144"/>
      <c r="F2" s="144"/>
    </row>
    <row r="3" spans="1:12" ht="19.5" customHeight="1">
      <c r="A3" s="144" t="str">
        <f>Beras!A3</f>
        <v>DATA PER :02 Feb 2026 s.d 08 Feb 2026</v>
      </c>
      <c r="B3" s="144"/>
      <c r="C3" s="144"/>
      <c r="D3" s="144"/>
      <c r="E3" s="144"/>
      <c r="F3" s="144"/>
    </row>
    <row r="5" spans="1:12" ht="15.75">
      <c r="A5" s="4" t="s">
        <v>27</v>
      </c>
    </row>
    <row r="6" spans="1:12" ht="15.75">
      <c r="A6" s="4"/>
    </row>
    <row r="7" spans="1:12" ht="78.75">
      <c r="A7" s="37" t="s">
        <v>0</v>
      </c>
      <c r="B7" s="37" t="s">
        <v>51</v>
      </c>
      <c r="C7" s="65" t="s">
        <v>52</v>
      </c>
      <c r="D7" s="65" t="s">
        <v>53</v>
      </c>
      <c r="E7" s="65" t="s">
        <v>55</v>
      </c>
      <c r="F7" s="37" t="s">
        <v>54</v>
      </c>
    </row>
    <row r="8" spans="1:12" s="6" customFormat="1" ht="30" customHeight="1">
      <c r="A8" s="36">
        <v>1</v>
      </c>
      <c r="B8" s="18" t="s">
        <v>32</v>
      </c>
      <c r="C8" s="91">
        <v>20</v>
      </c>
      <c r="D8" s="91">
        <v>0</v>
      </c>
      <c r="E8" s="91">
        <f>C8+D8</f>
        <v>20</v>
      </c>
      <c r="F8" s="28"/>
    </row>
    <row r="9" spans="1:12" s="6" customFormat="1" ht="30" customHeight="1">
      <c r="A9" s="28">
        <v>2</v>
      </c>
      <c r="B9" s="18" t="s">
        <v>33</v>
      </c>
      <c r="C9" s="91">
        <v>0</v>
      </c>
      <c r="D9" s="91">
        <v>0</v>
      </c>
      <c r="E9" s="91">
        <f t="shared" ref="E9:E22" si="0">C9+D9</f>
        <v>0</v>
      </c>
      <c r="F9" s="36"/>
    </row>
    <row r="10" spans="1:12" s="6" customFormat="1" ht="30" customHeight="1">
      <c r="A10" s="28">
        <v>3</v>
      </c>
      <c r="B10" s="68" t="s">
        <v>107</v>
      </c>
      <c r="C10" s="90">
        <v>10.4</v>
      </c>
      <c r="D10" s="90">
        <v>25</v>
      </c>
      <c r="E10" s="91">
        <f t="shared" si="0"/>
        <v>35.4</v>
      </c>
      <c r="F10" s="28"/>
    </row>
    <row r="11" spans="1:12" s="24" customFormat="1" ht="27.75" customHeight="1">
      <c r="A11" s="28">
        <v>4</v>
      </c>
      <c r="B11" s="19" t="s">
        <v>25</v>
      </c>
      <c r="C11" s="91">
        <v>472</v>
      </c>
      <c r="D11" s="90">
        <v>0</v>
      </c>
      <c r="E11" s="91">
        <f t="shared" si="0"/>
        <v>472</v>
      </c>
      <c r="F11" s="25"/>
    </row>
    <row r="12" spans="1:12" ht="28.5" customHeight="1">
      <c r="A12" s="28">
        <v>5</v>
      </c>
      <c r="B12" s="18" t="s">
        <v>35</v>
      </c>
      <c r="C12" s="90">
        <v>39</v>
      </c>
      <c r="D12" s="90">
        <v>0</v>
      </c>
      <c r="E12" s="91">
        <f t="shared" si="0"/>
        <v>39</v>
      </c>
      <c r="F12" s="40"/>
      <c r="K12" s="24"/>
      <c r="L12" s="24"/>
    </row>
    <row r="13" spans="1:12" ht="24" customHeight="1">
      <c r="A13" s="28">
        <v>6</v>
      </c>
      <c r="B13" s="18" t="s">
        <v>38</v>
      </c>
      <c r="C13" s="90">
        <v>60</v>
      </c>
      <c r="D13" s="90">
        <v>0</v>
      </c>
      <c r="E13" s="91">
        <f t="shared" si="0"/>
        <v>60</v>
      </c>
      <c r="F13" s="40"/>
    </row>
    <row r="14" spans="1:12" ht="24.75" customHeight="1">
      <c r="A14" s="28">
        <v>7</v>
      </c>
      <c r="B14" s="18" t="s">
        <v>57</v>
      </c>
      <c r="C14" s="90">
        <v>59</v>
      </c>
      <c r="D14" s="90">
        <v>50</v>
      </c>
      <c r="E14" s="91">
        <f>C14+D14</f>
        <v>109</v>
      </c>
      <c r="F14" s="40"/>
    </row>
    <row r="15" spans="1:12" ht="30" customHeight="1">
      <c r="A15" s="28">
        <v>8</v>
      </c>
      <c r="B15" s="19" t="s">
        <v>42</v>
      </c>
      <c r="C15" s="90">
        <v>0</v>
      </c>
      <c r="D15" s="90">
        <v>0</v>
      </c>
      <c r="E15" s="91">
        <f t="shared" si="0"/>
        <v>0</v>
      </c>
      <c r="F15" s="40"/>
    </row>
    <row r="16" spans="1:12" s="2" customFormat="1" ht="18.75" customHeight="1">
      <c r="A16" s="28">
        <v>9</v>
      </c>
      <c r="B16" s="22" t="s">
        <v>39</v>
      </c>
      <c r="C16" s="90">
        <v>12</v>
      </c>
      <c r="D16" s="90">
        <v>0</v>
      </c>
      <c r="E16" s="91">
        <f t="shared" si="0"/>
        <v>12</v>
      </c>
      <c r="F16" s="20"/>
    </row>
    <row r="17" spans="1:6" s="10" customFormat="1" ht="20.25" customHeight="1">
      <c r="A17" s="28">
        <v>10</v>
      </c>
      <c r="B17" s="22" t="s">
        <v>40</v>
      </c>
      <c r="C17" s="90">
        <v>25</v>
      </c>
      <c r="D17" s="90">
        <v>0</v>
      </c>
      <c r="E17" s="91">
        <f t="shared" si="0"/>
        <v>25</v>
      </c>
      <c r="F17" s="20"/>
    </row>
    <row r="18" spans="1:6" ht="22.5" customHeight="1">
      <c r="A18" s="28">
        <v>11</v>
      </c>
      <c r="B18" s="22" t="s">
        <v>41</v>
      </c>
      <c r="C18" s="90">
        <v>229</v>
      </c>
      <c r="D18" s="90">
        <v>0</v>
      </c>
      <c r="E18" s="91">
        <f t="shared" si="0"/>
        <v>229</v>
      </c>
      <c r="F18" s="40"/>
    </row>
    <row r="19" spans="1:6" ht="20.25" customHeight="1">
      <c r="A19" s="28">
        <v>12</v>
      </c>
      <c r="B19" s="71" t="s">
        <v>78</v>
      </c>
      <c r="C19" s="90">
        <v>6</v>
      </c>
      <c r="D19" s="90">
        <v>0</v>
      </c>
      <c r="E19" s="91">
        <f t="shared" si="0"/>
        <v>6</v>
      </c>
      <c r="F19" s="40"/>
    </row>
    <row r="20" spans="1:6" ht="21" customHeight="1">
      <c r="A20" s="43">
        <v>13</v>
      </c>
      <c r="B20" s="29" t="s">
        <v>83</v>
      </c>
      <c r="C20" s="90">
        <v>1.6</v>
      </c>
      <c r="D20" s="90">
        <v>0</v>
      </c>
      <c r="E20" s="91">
        <f t="shared" si="0"/>
        <v>1.6</v>
      </c>
      <c r="F20" s="40"/>
    </row>
    <row r="21" spans="1:6" ht="21" customHeight="1">
      <c r="A21" s="28">
        <v>14</v>
      </c>
      <c r="B21" s="29" t="s">
        <v>65</v>
      </c>
      <c r="C21" s="90">
        <v>1.7</v>
      </c>
      <c r="D21" s="90">
        <v>1.2</v>
      </c>
      <c r="E21" s="91">
        <f t="shared" si="0"/>
        <v>2.9</v>
      </c>
      <c r="F21" s="40"/>
    </row>
    <row r="22" spans="1:6" s="4" customFormat="1" ht="0.75" hidden="1" customHeight="1">
      <c r="A22" s="30" t="s">
        <v>43</v>
      </c>
      <c r="B22" s="30"/>
      <c r="C22" s="78">
        <f>SUM(C8:C21)</f>
        <v>935.7</v>
      </c>
      <c r="D22" s="78">
        <f>SUM(D8:D21)</f>
        <v>76.2</v>
      </c>
      <c r="E22" s="79">
        <f t="shared" si="0"/>
        <v>1011.9000000000001</v>
      </c>
      <c r="F22" s="33"/>
    </row>
    <row r="23" spans="1:6" s="4" customFormat="1" ht="16.5" customHeight="1">
      <c r="A23" s="86"/>
      <c r="B23" s="30" t="s">
        <v>43</v>
      </c>
      <c r="C23" s="94">
        <f>C8+C9+C10+C11+C12+C13+C14+C15+C16+C17+C18+C19+C21</f>
        <v>934.1</v>
      </c>
      <c r="D23" s="94">
        <f>D8+D9+D10+D11+D12+D13+D14+D15+D16+D17+D18+D19+D21</f>
        <v>76.2</v>
      </c>
      <c r="E23" s="94">
        <f>E8+E9+E10+E11+E12+E13+E14+E15+E16+E17+E18+E19+E21</f>
        <v>1010.3</v>
      </c>
      <c r="F23" s="87"/>
    </row>
    <row r="25" spans="1:6" ht="55.5" customHeight="1">
      <c r="A25" s="2" t="str">
        <f>BM!A20</f>
        <v>jumlah distributor :</v>
      </c>
      <c r="C25" s="1">
        <v>13</v>
      </c>
    </row>
  </sheetData>
  <mergeCells count="3">
    <mergeCell ref="A3:F3"/>
    <mergeCell ref="A2:F2"/>
    <mergeCell ref="A1:F1"/>
  </mergeCells>
  <printOptions horizontalCentered="1"/>
  <pageMargins left="1.6141732283464567" right="0.35433070866141736" top="0.19685039370078741" bottom="0.19685039370078741" header="0.31496062992125984" footer="0.23622047244094491"/>
  <pageSetup paperSize="9" scale="95" fitToWidth="0" fitToHeight="0" orientation="landscape" horizontalDpi="4294967293" r:id="rId1"/>
  <rowBreaks count="1" manualBreakCount="1">
    <brk id="2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3"/>
  <sheetViews>
    <sheetView view="pageBreakPreview" topLeftCell="A10" zoomScale="93" zoomScaleNormal="85" zoomScaleSheetLayoutView="93" workbookViewId="0">
      <selection activeCell="C12" sqref="C12:E12"/>
    </sheetView>
  </sheetViews>
  <sheetFormatPr defaultColWidth="9.140625" defaultRowHeight="15"/>
  <cols>
    <col min="1" max="1" width="6.85546875" style="2" customWidth="1"/>
    <col min="2" max="2" width="22.28515625" style="1" customWidth="1"/>
    <col min="3" max="3" width="25.85546875" style="1" customWidth="1"/>
    <col min="4" max="4" width="28.7109375" style="1" customWidth="1"/>
    <col min="5" max="5" width="22.85546875" style="1" customWidth="1"/>
    <col min="6" max="6" width="22.28515625" style="1" customWidth="1"/>
    <col min="7" max="7" width="1.140625" style="1" customWidth="1"/>
    <col min="8" max="9" width="9.140625" style="1" hidden="1" customWidth="1"/>
    <col min="10" max="16384" width="9.140625" style="1"/>
  </cols>
  <sheetData>
    <row r="1" spans="1:9" ht="21" customHeight="1">
      <c r="A1" s="145" t="s">
        <v>56</v>
      </c>
      <c r="B1" s="145"/>
      <c r="C1" s="145"/>
      <c r="D1" s="145"/>
      <c r="E1" s="145"/>
      <c r="F1" s="145"/>
    </row>
    <row r="2" spans="1:9" ht="19.5" customHeight="1">
      <c r="A2" s="145" t="str">
        <f>Gula!A2</f>
        <v>MINGGU KE 01 (Satu) Bulan Feb Tahun 2026</v>
      </c>
      <c r="B2" s="145"/>
      <c r="C2" s="145"/>
      <c r="D2" s="145"/>
      <c r="E2" s="145"/>
      <c r="F2" s="145"/>
    </row>
    <row r="3" spans="1:9" ht="19.5" customHeight="1">
      <c r="A3" s="145" t="str">
        <f>Gula!A3</f>
        <v>DATA PER :02 Feb 2026 s.d 08 Feb 2026</v>
      </c>
      <c r="B3" s="145"/>
      <c r="C3" s="145"/>
      <c r="D3" s="145"/>
      <c r="E3" s="145"/>
      <c r="F3" s="145"/>
    </row>
    <row r="4" spans="1:9">
      <c r="A4" s="98"/>
      <c r="B4" s="24"/>
      <c r="C4" s="24"/>
      <c r="D4" s="24"/>
      <c r="E4" s="24"/>
      <c r="F4" s="24"/>
    </row>
    <row r="5" spans="1:9" ht="15.75">
      <c r="A5" s="4" t="s">
        <v>34</v>
      </c>
    </row>
    <row r="6" spans="1:9" ht="15.75">
      <c r="A6" s="4"/>
    </row>
    <row r="7" spans="1:9" ht="78.75">
      <c r="A7" s="37" t="s">
        <v>0</v>
      </c>
      <c r="B7" s="37" t="s">
        <v>85</v>
      </c>
      <c r="C7" s="65" t="s">
        <v>52</v>
      </c>
      <c r="D7" s="65" t="s">
        <v>53</v>
      </c>
      <c r="E7" s="65" t="s">
        <v>55</v>
      </c>
      <c r="F7" s="37" t="s">
        <v>54</v>
      </c>
    </row>
    <row r="8" spans="1:9" s="6" customFormat="1" ht="21.75" customHeight="1">
      <c r="A8" s="36">
        <v>1</v>
      </c>
      <c r="B8" s="18" t="s">
        <v>32</v>
      </c>
      <c r="C8" s="91">
        <v>2.6</v>
      </c>
      <c r="D8" s="91">
        <v>0</v>
      </c>
      <c r="E8" s="91">
        <f>C8+D8</f>
        <v>2.6</v>
      </c>
      <c r="F8" s="131"/>
    </row>
    <row r="9" spans="1:9" s="6" customFormat="1" ht="30.75" customHeight="1">
      <c r="A9" s="28">
        <v>2</v>
      </c>
      <c r="B9" s="18" t="s">
        <v>33</v>
      </c>
      <c r="C9" s="91">
        <v>46.5</v>
      </c>
      <c r="D9" s="91">
        <v>0</v>
      </c>
      <c r="E9" s="91">
        <f t="shared" ref="E9:E20" si="0">C9+D9</f>
        <v>46.5</v>
      </c>
      <c r="F9" s="131"/>
    </row>
    <row r="10" spans="1:9" ht="20.25" customHeight="1">
      <c r="A10" s="28">
        <v>3</v>
      </c>
      <c r="B10" s="19" t="s">
        <v>57</v>
      </c>
      <c r="C10" s="91">
        <v>373</v>
      </c>
      <c r="D10" s="91">
        <v>225</v>
      </c>
      <c r="E10" s="91">
        <f>C10+D10</f>
        <v>598</v>
      </c>
      <c r="F10" s="131"/>
    </row>
    <row r="11" spans="1:9" s="2" customFormat="1" ht="23.25" customHeight="1">
      <c r="A11" s="28">
        <v>4</v>
      </c>
      <c r="B11" s="29" t="s">
        <v>39</v>
      </c>
      <c r="C11" s="90">
        <v>2</v>
      </c>
      <c r="D11" s="90">
        <v>0</v>
      </c>
      <c r="E11" s="91">
        <f t="shared" si="0"/>
        <v>2</v>
      </c>
      <c r="F11" s="132"/>
    </row>
    <row r="12" spans="1:9" ht="30" customHeight="1">
      <c r="A12" s="28">
        <v>5</v>
      </c>
      <c r="B12" s="19" t="s">
        <v>42</v>
      </c>
      <c r="C12" s="91">
        <v>60</v>
      </c>
      <c r="D12" s="91">
        <v>0</v>
      </c>
      <c r="E12" s="91">
        <f t="shared" si="0"/>
        <v>60</v>
      </c>
      <c r="F12" s="131"/>
    </row>
    <row r="13" spans="1:9" ht="27.75" customHeight="1">
      <c r="A13" s="43">
        <v>6</v>
      </c>
      <c r="B13" s="19" t="s">
        <v>88</v>
      </c>
      <c r="C13" s="91">
        <v>0</v>
      </c>
      <c r="D13" s="91">
        <v>0</v>
      </c>
      <c r="E13" s="91">
        <f t="shared" ref="E13" si="1">C13+D13</f>
        <v>0</v>
      </c>
      <c r="F13" s="43"/>
    </row>
    <row r="14" spans="1:9" ht="18" customHeight="1">
      <c r="A14" s="43">
        <v>7</v>
      </c>
      <c r="B14" s="19" t="s">
        <v>87</v>
      </c>
      <c r="C14" s="91">
        <v>20</v>
      </c>
      <c r="D14" s="91">
        <v>50</v>
      </c>
      <c r="E14" s="91">
        <f t="shared" ref="E14" si="2">C14+D14</f>
        <v>70</v>
      </c>
      <c r="F14" s="131"/>
    </row>
    <row r="15" spans="1:9" ht="15.75" customHeight="1">
      <c r="A15" s="28">
        <v>8</v>
      </c>
      <c r="B15" s="68" t="s">
        <v>94</v>
      </c>
      <c r="C15" s="90">
        <v>0</v>
      </c>
      <c r="D15" s="90">
        <v>0</v>
      </c>
      <c r="E15" s="91">
        <f t="shared" si="0"/>
        <v>0</v>
      </c>
      <c r="F15" s="28"/>
      <c r="I15" s="1">
        <v>5.9649999999999999</v>
      </c>
    </row>
    <row r="16" spans="1:9" ht="19.5" customHeight="1">
      <c r="A16" s="28">
        <v>9</v>
      </c>
      <c r="B16" s="29" t="s">
        <v>78</v>
      </c>
      <c r="C16" s="90">
        <v>4</v>
      </c>
      <c r="D16" s="90">
        <v>0</v>
      </c>
      <c r="E16" s="91">
        <f t="shared" si="0"/>
        <v>4</v>
      </c>
      <c r="F16" s="131"/>
    </row>
    <row r="17" spans="1:6" ht="18.75" customHeight="1">
      <c r="A17" s="43">
        <v>10</v>
      </c>
      <c r="B17" s="29" t="s">
        <v>41</v>
      </c>
      <c r="C17" s="90">
        <v>0</v>
      </c>
      <c r="D17" s="90">
        <v>0</v>
      </c>
      <c r="E17" s="91">
        <f t="shared" si="0"/>
        <v>0</v>
      </c>
      <c r="F17" s="43"/>
    </row>
    <row r="18" spans="1:6" ht="16.5" customHeight="1">
      <c r="A18" s="43">
        <v>11</v>
      </c>
      <c r="B18" s="71" t="s">
        <v>82</v>
      </c>
      <c r="C18" s="90">
        <v>0.5</v>
      </c>
      <c r="D18" s="90">
        <v>0</v>
      </c>
      <c r="E18" s="91">
        <f t="shared" si="0"/>
        <v>0.5</v>
      </c>
      <c r="F18" s="131"/>
    </row>
    <row r="19" spans="1:6" ht="23.25" customHeight="1">
      <c r="A19" s="43">
        <v>12</v>
      </c>
      <c r="B19" s="29" t="s">
        <v>65</v>
      </c>
      <c r="C19" s="90">
        <v>3.1</v>
      </c>
      <c r="D19" s="90">
        <v>2.9</v>
      </c>
      <c r="E19" s="91">
        <f t="shared" si="0"/>
        <v>6</v>
      </c>
      <c r="F19" s="131"/>
    </row>
    <row r="20" spans="1:6" s="4" customFormat="1" ht="24.75" customHeight="1">
      <c r="A20" s="30" t="s">
        <v>43</v>
      </c>
      <c r="B20" s="30"/>
      <c r="C20" s="78">
        <f>SUM(C8:C19)</f>
        <v>511.70000000000005</v>
      </c>
      <c r="D20" s="78">
        <f>SUM(D8:D19)</f>
        <v>277.89999999999998</v>
      </c>
      <c r="E20" s="79">
        <f t="shared" si="0"/>
        <v>789.6</v>
      </c>
      <c r="F20" s="33"/>
    </row>
    <row r="21" spans="1:6" ht="45.75" customHeight="1"/>
    <row r="22" spans="1:6" ht="48" customHeight="1"/>
    <row r="23" spans="1:6">
      <c r="A23" s="2" t="str">
        <f>BM!A20</f>
        <v>jumlah distributor :</v>
      </c>
      <c r="C23" s="1">
        <v>9</v>
      </c>
    </row>
  </sheetData>
  <mergeCells count="3">
    <mergeCell ref="A3:F3"/>
    <mergeCell ref="A2:F2"/>
    <mergeCell ref="A1:F1"/>
  </mergeCells>
  <printOptions horizontalCentered="1"/>
  <pageMargins left="0.43307086614173229" right="0.15748031496062992" top="0.19685039370078741" bottom="0.19685039370078741" header="0.31496062992125984" footer="0.23622047244094491"/>
  <pageSetup paperSize="9" scale="98" fitToWidth="0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16</vt:i4>
      </vt:variant>
    </vt:vector>
  </HeadingPairs>
  <TitlesOfParts>
    <vt:vector size="35" baseType="lpstr">
      <vt:lpstr>REKAP</vt:lpstr>
      <vt:lpstr>BM</vt:lpstr>
      <vt:lpstr>BP</vt:lpstr>
      <vt:lpstr>CK</vt:lpstr>
      <vt:lpstr>CB</vt:lpstr>
      <vt:lpstr>Terigu</vt:lpstr>
      <vt:lpstr>Beras</vt:lpstr>
      <vt:lpstr>Gula</vt:lpstr>
      <vt:lpstr>Migor</vt:lpstr>
      <vt:lpstr>Kacang Tanah</vt:lpstr>
      <vt:lpstr>Kedelai</vt:lpstr>
      <vt:lpstr>Jagung</vt:lpstr>
      <vt:lpstr>Garam</vt:lpstr>
      <vt:lpstr>Ayam</vt:lpstr>
      <vt:lpstr>Sapi</vt:lpstr>
      <vt:lpstr>Kerbau Beku</vt:lpstr>
      <vt:lpstr>Telur </vt:lpstr>
      <vt:lpstr>Sheet1</vt:lpstr>
      <vt:lpstr>Sheet2</vt:lpstr>
      <vt:lpstr>Ayam!Print_Area</vt:lpstr>
      <vt:lpstr>Beras!Print_Area</vt:lpstr>
      <vt:lpstr>BM!Print_Area</vt:lpstr>
      <vt:lpstr>BP!Print_Area</vt:lpstr>
      <vt:lpstr>CB!Print_Area</vt:lpstr>
      <vt:lpstr>CK!Print_Area</vt:lpstr>
      <vt:lpstr>Garam!Print_Area</vt:lpstr>
      <vt:lpstr>Gula!Print_Area</vt:lpstr>
      <vt:lpstr>Jagung!Print_Area</vt:lpstr>
      <vt:lpstr>'Kacang Tanah'!Print_Area</vt:lpstr>
      <vt:lpstr>Kedelai!Print_Area</vt:lpstr>
      <vt:lpstr>'Kerbau Beku'!Print_Area</vt:lpstr>
      <vt:lpstr>Migor!Print_Area</vt:lpstr>
      <vt:lpstr>Sapi!Print_Area</vt:lpstr>
      <vt:lpstr>'Telur '!Print_Area</vt:lpstr>
      <vt:lpstr>Terigu!Print_Area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For_Users</dc:creator>
  <cp:lastModifiedBy>Admin</cp:lastModifiedBy>
  <cp:lastPrinted>2026-01-28T02:33:33Z</cp:lastPrinted>
  <dcterms:created xsi:type="dcterms:W3CDTF">2021-03-08T00:29:03Z</dcterms:created>
  <dcterms:modified xsi:type="dcterms:W3CDTF">2026-02-03T03:43:57Z</dcterms:modified>
</cp:coreProperties>
</file>