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5F78080A-0FB8-43B5-BEE8-5E5436550C73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Sheet4" sheetId="21" r:id="rId17"/>
    <sheet name="Sheet3" sheetId="20" r:id="rId18"/>
    <sheet name="Telur " sheetId="17" r:id="rId19"/>
    <sheet name="Sheet1" sheetId="18" r:id="rId20"/>
    <sheet name="Sheet2" sheetId="19" r:id="rId21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BP!$A$1:$F$22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8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5" l="1"/>
  <c r="E20" i="3" l="1"/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1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5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2" i="3"/>
  <c r="C22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2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<sst xmlns="http://schemas.openxmlformats.org/spreadsheetml/2006/main" count="348" uniqueCount="123">
  <si>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</si>
  <si>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</si>
  <si>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</si>
  <si>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</si>
  <si>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</si>
  <si>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</si>
  <si>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</si>
  <si>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</si>
  <si>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</si>
  <si>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</si>
  <si>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</si>
  <si>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</si>
  <si>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</si>
  <si>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</si>
  <si>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</si>
  <si>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</si>
  <si>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</si>
  <si>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</si>
  <si>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</si>
  <si>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</si>
  <si>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</si>
  <si>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</si>
  <si>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</si>
  <si>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</si>
  <si>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</si>
  <si>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</si>
  <si>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</si>
  <si>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</si>
  <si>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</si>
  <si>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</si>
  <si>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</si>
  <si>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</si>
  <si>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</si>
  <si>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</si>
  <si>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</si>
  <si>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</si>
  <si>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</si>
  <si>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</si>
  <si>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</si>
  <si>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</si>
  <si>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</si>
  <si>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</si>
  <si>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</si>
  <si>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</si>
  <si>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</si>
  <si>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</si>
  <si>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</si>
  <si>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</si>
  <si>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</si>
  <si>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</si>
  <si>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</si>
  <si>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</si>
  <si>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</si>
  <si>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</si>
  <si>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</si>
  <si>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</si>
  <si>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</si>
  <si>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</si>
  <si>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</si>
  <si>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</si>
  <si>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</si>
  <si>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</si>
  <si>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</si>
  <si>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</si>
  <si>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</si>
  <si>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</si>
  <si>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</si>
  <si>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</si>
  <si>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</si>
  <si>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</si>
  <si>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</si>
  <si>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</si>
  <si>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</si>
  <si>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</si>
  <si>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</si>
  <si>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</si>
  <si>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</si>
  <si>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</si>
  <si>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</si>
  <si>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</si>
  <si>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</si>
  <si>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</si>
  <si>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</si>
  <si>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</si>
  <si>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</si>
  <si>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</si>
  <si>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</si>
  <si>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</si>
  <si>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</si>
  <si>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</si>
  <si>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</si>
  <si>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</si>
  <si>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</si>
  <si>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</si>
  <si>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</si>
  <si>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</si>
  <si>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</si>
  <si>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</si>
  <si>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</si>
  <si>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</si>
  <si>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</si>
  <si>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</si>
  <si>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</si>
  <si>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</si>
  <si>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</si>
  <si>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</si>
  <si>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</si>
  <si>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</si>
  <si>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</si>
  <si>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</si>
  <si>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</si>
  <si>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</si>
  <si>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</si>
  <si>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</si>
  <si>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</si>
  <si>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</si>
  <si>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</si>
  <si>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</si>
  <si>
    <t>PGK Bawang</t>
  </si>
  <si>
    <t>PT.Niaga Naditama</t>
  </si>
  <si>
    <t xml:space="preserve">LM. Bawang </t>
  </si>
  <si>
    <t>DATA PER 11 Mei 2026 s.d 17 Mei 2026</t>
  </si>
  <si>
    <t>MINGGU KE 02 (Dua) Bulan Mei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</si>
</sst>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2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/>
    <xf numFmtId="168" fontId="18" fillId="0" borderId="1" xfId="0" quotePrefix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5" t="s">
        <v>71</v>
      </c>
      <c r="C1" s="145"/>
      <c r="D1" s="145"/>
      <c r="E1" s="145"/>
      <c r="F1" s="145"/>
      <c r="G1" s="145"/>
      <c r="H1" s="145"/>
    </row>
    <row r="2" spans="2:15" ht="19.5" customHeight="1" x14ac:dyDescent="0.2">
      <c r="B2" s="147" t="str">
        <f>BM!A2</f>
        <v>MINGGU KE 02 (Dua) Bulan Mei Tahun 2026</v>
      </c>
      <c r="C2" s="147"/>
      <c r="D2" s="147"/>
      <c r="E2" s="147"/>
      <c r="F2" s="147"/>
      <c r="G2" s="147"/>
      <c r="H2" s="147"/>
    </row>
    <row r="3" spans="2:15" ht="18" x14ac:dyDescent="0.2">
      <c r="B3" s="146" t="str">
        <f>BM!A3</f>
        <v>DATA PER 11 Mei 2026 s.d 17 Mei 2026</v>
      </c>
      <c r="C3" s="147"/>
      <c r="D3" s="147"/>
      <c r="E3" s="147"/>
      <c r="F3" s="147"/>
      <c r="G3" s="147"/>
      <c r="H3" s="147"/>
    </row>
    <row r="4" spans="2:15" ht="15.75" x14ac:dyDescent="0.2">
      <c r="B4" s="4"/>
    </row>
    <row r="5" spans="2:15" ht="39.75" customHeight="1" x14ac:dyDescent="0.2">
      <c r="B5" s="148" t="s">
        <v>0</v>
      </c>
      <c r="C5" s="148" t="s">
        <v>1</v>
      </c>
      <c r="D5" s="143" t="s">
        <v>70</v>
      </c>
      <c r="E5" s="143" t="s">
        <v>51</v>
      </c>
      <c r="F5" s="143" t="s">
        <v>52</v>
      </c>
      <c r="G5" s="143" t="s">
        <v>54</v>
      </c>
      <c r="H5" s="141" t="s">
        <v>78</v>
      </c>
      <c r="M5" s="5"/>
      <c r="N5" s="5"/>
      <c r="O5" s="5"/>
    </row>
    <row r="6" spans="2:15" s="6" customFormat="1" ht="24.75" customHeight="1" x14ac:dyDescent="0.25">
      <c r="B6" s="148"/>
      <c r="C6" s="148"/>
      <c r="D6" s="144"/>
      <c r="E6" s="144"/>
      <c r="F6" s="144"/>
      <c r="G6" s="144"/>
      <c r="H6" s="142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4958.2</v>
      </c>
      <c r="F7" s="82">
        <f>Beras!D25</f>
        <v>43.1</v>
      </c>
      <c r="G7" s="83">
        <f>E7+F7</f>
        <v>5001.3</v>
      </c>
      <c r="H7" s="138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4">
        <v>14</v>
      </c>
      <c r="E8" s="82">
        <f>Gula!C22</f>
        <v>347.50000000000006</v>
      </c>
      <c r="F8" s="82">
        <f>Gula!D22</f>
        <v>50.8</v>
      </c>
      <c r="G8" s="83">
        <f t="shared" ref="G8:G22" si="0">E8+F8</f>
        <v>398.30000000000007</v>
      </c>
      <c r="H8" s="139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4">
        <v>13</v>
      </c>
      <c r="E9" s="82">
        <f>Terigu!C22</f>
        <v>94.8</v>
      </c>
      <c r="F9" s="82">
        <f>Terigu!D22</f>
        <v>115.8</v>
      </c>
      <c r="G9" s="83">
        <f t="shared" si="0"/>
        <v>210.6</v>
      </c>
      <c r="H9" s="139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950.6</v>
      </c>
      <c r="F10" s="82">
        <f>Migor!D20</f>
        <v>325.3</v>
      </c>
      <c r="G10" s="83">
        <f t="shared" si="0"/>
        <v>1275.9000000000001</v>
      </c>
      <c r="H10" s="139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383</v>
      </c>
      <c r="F11" s="82">
        <f>Kedelai!D14</f>
        <v>0</v>
      </c>
      <c r="G11" s="83">
        <f t="shared" si="0"/>
        <v>383</v>
      </c>
      <c r="H11" s="139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10</v>
      </c>
      <c r="F12" s="81" t="str">
        <f>'Kacang Tanah'!D14</f>
        <v>0</v>
      </c>
      <c r="G12" s="83">
        <f t="shared" si="0"/>
        <v>10</v>
      </c>
      <c r="H12" s="139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Jagung!C16</f>
        <v>3</v>
      </c>
      <c r="E13" s="82">
        <f>Jagung!C13</f>
        <v>23.4</v>
      </c>
      <c r="F13" s="82">
        <f>Jagung!D13</f>
        <v>0</v>
      </c>
      <c r="G13" s="83">
        <f t="shared" si="0"/>
        <v>23.4</v>
      </c>
      <c r="H13" s="139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f>BM!C22</f>
        <v>8</v>
      </c>
      <c r="E14" s="82">
        <f>BM!C20</f>
        <v>35.604999999999997</v>
      </c>
      <c r="F14" s="82">
        <v>8</v>
      </c>
      <c r="G14" s="83">
        <f t="shared" si="0"/>
        <v>43.604999999999997</v>
      </c>
      <c r="H14" s="139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f>BP!C25</f>
        <v>10</v>
      </c>
      <c r="E15" s="82">
        <f>BP!C22</f>
        <v>26.930000000000003</v>
      </c>
      <c r="F15" s="82">
        <f>BP!D22</f>
        <v>0</v>
      </c>
      <c r="G15" s="83">
        <f>E15+F15</f>
        <v>26.930000000000003</v>
      </c>
      <c r="H15" s="139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1.4379999999999999</v>
      </c>
      <c r="F16" s="82">
        <f>CB!D14</f>
        <v>0</v>
      </c>
      <c r="G16" s="83">
        <f t="shared" si="0"/>
        <v>1.4379999999999999</v>
      </c>
      <c r="H16" s="139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0.80300000000000005</v>
      </c>
      <c r="F17" s="82">
        <f>CK!D14</f>
        <v>0</v>
      </c>
      <c r="G17" s="83">
        <f t="shared" si="0"/>
        <v>0.80300000000000005</v>
      </c>
      <c r="H17" s="139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4">
        <f>Garam!C19</f>
        <v>1</v>
      </c>
      <c r="E18" s="82">
        <f>Garam!C11</f>
        <v>102</v>
      </c>
      <c r="F18" s="82">
        <f>Garam!D11</f>
        <v>0</v>
      </c>
      <c r="G18" s="83">
        <f t="shared" si="0"/>
        <v>102</v>
      </c>
      <c r="H18" s="139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4">
        <f>Sapi!C15</f>
        <v>4</v>
      </c>
      <c r="E19" s="82">
        <f>Sapi!C13</f>
        <v>25.7</v>
      </c>
      <c r="F19" s="82">
        <f>Sapi!D13</f>
        <v>0</v>
      </c>
      <c r="G19" s="83">
        <f t="shared" si="0"/>
        <v>25.7</v>
      </c>
      <c r="H19" s="139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39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4">
        <f>Ayam!C15</f>
        <v>4</v>
      </c>
      <c r="E21" s="82">
        <f>Ayam!C13</f>
        <v>375.4</v>
      </c>
      <c r="F21" s="82">
        <f>Ayam!D13</f>
        <v>85</v>
      </c>
      <c r="G21" s="83">
        <f t="shared" si="0"/>
        <v>460.4</v>
      </c>
      <c r="H21" s="139"/>
    </row>
    <row r="22" spans="2:15" ht="30" customHeight="1" x14ac:dyDescent="0.2">
      <c r="B22" s="8">
        <v>16</v>
      </c>
      <c r="C22" s="9" t="s">
        <v>19</v>
      </c>
      <c r="D22" s="74">
        <f>'Telur '!C17</f>
        <v>4</v>
      </c>
      <c r="E22" s="82">
        <f>'Telur '!C15</f>
        <v>52.1</v>
      </c>
      <c r="F22" s="82">
        <f>'Telur '!D15</f>
        <v>32.909999999999997</v>
      </c>
      <c r="G22" s="83">
        <f t="shared" si="0"/>
        <v>85.009999999999991</v>
      </c>
      <c r="H22" s="140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49" t="s">
        <v>55</v>
      </c>
      <c r="B1" s="149"/>
      <c r="C1" s="149"/>
      <c r="D1" s="149"/>
      <c r="E1" s="149"/>
      <c r="F1" s="149"/>
    </row>
    <row r="2" spans="1:6" ht="19.5" customHeight="1" x14ac:dyDescent="0.2">
      <c r="A2" s="149" t="str">
        <f>Migor!A2</f>
        <v>MINGGU KE 02 (Dua) Bulan Mei Tahun 2026</v>
      </c>
      <c r="B2" s="149"/>
      <c r="C2" s="149"/>
      <c r="D2" s="149"/>
      <c r="E2" s="149"/>
      <c r="F2" s="149"/>
    </row>
    <row r="3" spans="1:6" ht="15.75" x14ac:dyDescent="0.2">
      <c r="A3" s="149" t="str">
        <f>Migor!A3</f>
        <v>DATA PER 11 Mei 2026 s.d 17 Mei 2026</v>
      </c>
      <c r="B3" s="149"/>
      <c r="C3" s="149"/>
      <c r="D3" s="149"/>
      <c r="E3" s="149"/>
      <c r="F3" s="149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2" customFormat="1" ht="36.75" customHeight="1" x14ac:dyDescent="0.25">
      <c r="A8" s="36">
        <v>1</v>
      </c>
      <c r="B8" s="29" t="s">
        <v>38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34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 x14ac:dyDescent="0.2">
      <c r="A10" s="28">
        <v>3</v>
      </c>
      <c r="B10" s="18" t="s">
        <v>37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24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3">
        <v>5</v>
      </c>
      <c r="B12" s="29" t="s">
        <v>40</v>
      </c>
      <c r="C12" s="88">
        <v>10</v>
      </c>
      <c r="D12" s="88">
        <v>0</v>
      </c>
      <c r="E12" s="89">
        <f>C12+D12</f>
        <v>10</v>
      </c>
      <c r="F12" s="130"/>
    </row>
    <row r="13" spans="1:6" ht="35.1" customHeight="1" x14ac:dyDescent="0.2">
      <c r="A13" s="43">
        <v>6</v>
      </c>
      <c r="B13" s="29" t="s">
        <v>39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 x14ac:dyDescent="0.25">
      <c r="A14" s="30" t="s">
        <v>42</v>
      </c>
      <c r="B14" s="30"/>
      <c r="C14" s="76">
        <f>SUM(C8:C13)</f>
        <v>10</v>
      </c>
      <c r="D14" s="93" t="s">
        <v>80</v>
      </c>
      <c r="E14" s="77">
        <f>C14+D14</f>
        <v>10</v>
      </c>
      <c r="F14" s="64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49" t="s">
        <v>55</v>
      </c>
      <c r="B1" s="149"/>
      <c r="C1" s="149"/>
      <c r="D1" s="149"/>
      <c r="E1" s="149"/>
      <c r="F1" s="149"/>
    </row>
    <row r="2" spans="1:11" ht="19.5" customHeight="1" x14ac:dyDescent="0.2">
      <c r="A2" s="149" t="str">
        <f>'Kacang Tanah'!A2:F2</f>
        <v>MINGGU KE 02 (Dua) Bulan Mei Tahun 2026</v>
      </c>
      <c r="B2" s="149"/>
      <c r="C2" s="149"/>
      <c r="D2" s="149"/>
      <c r="E2" s="149"/>
      <c r="F2" s="149"/>
    </row>
    <row r="3" spans="1:11" ht="19.5" customHeight="1" x14ac:dyDescent="0.2">
      <c r="A3" s="149" t="str">
        <f>'Kacang Tanah'!A3:F3</f>
        <v>DATA PER 11 Mei 2026 s.d 17 Mei 2026</v>
      </c>
      <c r="B3" s="149"/>
      <c r="C3" s="149"/>
      <c r="D3" s="149"/>
      <c r="E3" s="149"/>
      <c r="F3" s="149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9">
        <v>245</v>
      </c>
      <c r="D8" s="88">
        <v>0</v>
      </c>
      <c r="E8" s="89">
        <f>C8+D8</f>
        <v>245</v>
      </c>
      <c r="F8" s="25"/>
    </row>
    <row r="9" spans="1:11" ht="38.25" customHeight="1" x14ac:dyDescent="0.2">
      <c r="A9" s="36">
        <v>2</v>
      </c>
      <c r="B9" s="54" t="s">
        <v>34</v>
      </c>
      <c r="C9" s="88">
        <v>67</v>
      </c>
      <c r="D9" s="88">
        <v>0</v>
      </c>
      <c r="E9" s="89">
        <f t="shared" ref="E9:E14" si="0">C9+D9</f>
        <v>67</v>
      </c>
      <c r="F9" s="20"/>
      <c r="J9" s="24"/>
    </row>
    <row r="10" spans="1:11" ht="27.75" customHeight="1" x14ac:dyDescent="0.2">
      <c r="A10" s="36">
        <v>3</v>
      </c>
      <c r="B10" s="18" t="s">
        <v>37</v>
      </c>
      <c r="C10" s="88">
        <v>0</v>
      </c>
      <c r="D10" s="88">
        <v>0</v>
      </c>
      <c r="E10" s="89">
        <f t="shared" si="0"/>
        <v>0</v>
      </c>
      <c r="F10" s="20"/>
    </row>
    <row r="11" spans="1:11" s="2" customFormat="1" ht="26.25" customHeight="1" x14ac:dyDescent="0.25">
      <c r="A11" s="36">
        <v>4</v>
      </c>
      <c r="B11" s="22" t="s">
        <v>38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40</v>
      </c>
      <c r="C12" s="88">
        <v>71</v>
      </c>
      <c r="D12" s="88">
        <v>0</v>
      </c>
      <c r="E12" s="89">
        <f t="shared" si="0"/>
        <v>71</v>
      </c>
      <c r="F12" s="20"/>
    </row>
    <row r="13" spans="1:11" ht="23.25" customHeight="1" x14ac:dyDescent="0.2">
      <c r="A13" s="28">
        <v>6</v>
      </c>
      <c r="B13" s="22" t="s">
        <v>39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 x14ac:dyDescent="0.25">
      <c r="A14" s="45" t="s">
        <v>42</v>
      </c>
      <c r="B14" s="46"/>
      <c r="C14" s="99">
        <f>SUM(C8:C13)</f>
        <v>383</v>
      </c>
      <c r="D14" s="99">
        <f>SUM(D8:D13)</f>
        <v>0</v>
      </c>
      <c r="E14" s="77">
        <f t="shared" si="0"/>
        <v>383</v>
      </c>
      <c r="F14" s="65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H11" sqref="H11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49" t="s">
        <v>55</v>
      </c>
      <c r="B1" s="149"/>
      <c r="C1" s="149"/>
      <c r="D1" s="149"/>
      <c r="E1" s="149"/>
      <c r="F1" s="149"/>
    </row>
    <row r="2" spans="1:9" ht="19.5" customHeight="1" x14ac:dyDescent="0.2">
      <c r="A2" s="149" t="str">
        <f>Kedelai!A2</f>
        <v>MINGGU KE 02 (Dua) Bulan Mei Tahun 2026</v>
      </c>
      <c r="B2" s="149"/>
      <c r="C2" s="149"/>
      <c r="D2" s="149"/>
      <c r="E2" s="149"/>
      <c r="F2" s="149"/>
    </row>
    <row r="3" spans="1:9" ht="15.75" x14ac:dyDescent="0.2">
      <c r="A3" s="149" t="str">
        <f>Kedelai!A3</f>
        <v>DATA PER 11 Mei 2026 s.d 17 Mei 2026</v>
      </c>
      <c r="B3" s="149"/>
      <c r="C3" s="149"/>
      <c r="D3" s="149"/>
      <c r="E3" s="149"/>
      <c r="F3" s="149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ht="35.1" customHeight="1" x14ac:dyDescent="0.2">
      <c r="A8" s="36">
        <v>1</v>
      </c>
      <c r="B8" s="18" t="s">
        <v>37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38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 x14ac:dyDescent="0.25">
      <c r="A10" s="43" t="s">
        <v>100</v>
      </c>
      <c r="B10" s="29" t="s">
        <v>101</v>
      </c>
      <c r="C10" s="88">
        <v>15.9</v>
      </c>
      <c r="D10" s="88">
        <v>0</v>
      </c>
      <c r="E10" s="89">
        <f t="shared" si="0"/>
        <v>15.9</v>
      </c>
      <c r="F10" s="20"/>
    </row>
    <row r="11" spans="1:9" s="2" customFormat="1" ht="35.1" customHeight="1" x14ac:dyDescent="0.25">
      <c r="A11" s="43" t="s">
        <v>94</v>
      </c>
      <c r="B11" s="29" t="s">
        <v>102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 x14ac:dyDescent="0.25">
      <c r="A12" s="43" t="s">
        <v>88</v>
      </c>
      <c r="B12" s="29" t="s">
        <v>74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 x14ac:dyDescent="0.2">
      <c r="A13" s="45" t="s">
        <v>42</v>
      </c>
      <c r="B13" s="46"/>
      <c r="C13" s="90">
        <f>SUM(C10:C11)</f>
        <v>23.4</v>
      </c>
      <c r="D13" s="90">
        <f>SUM(D10:D11)</f>
        <v>0</v>
      </c>
      <c r="E13" s="77">
        <f t="shared" si="0"/>
        <v>23.4</v>
      </c>
      <c r="F13" s="33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49" t="s">
        <v>55</v>
      </c>
      <c r="B1" s="149"/>
      <c r="C1" s="149"/>
      <c r="D1" s="149"/>
      <c r="E1" s="149"/>
      <c r="F1" s="149"/>
    </row>
    <row r="2" spans="1:13" ht="19.5" customHeight="1" x14ac:dyDescent="0.2">
      <c r="A2" s="149" t="str">
        <f>Jagung!A2</f>
        <v>MINGGU KE 02 (Dua) Bulan Mei Tahun 2026</v>
      </c>
      <c r="B2" s="149"/>
      <c r="C2" s="149"/>
      <c r="D2" s="149"/>
      <c r="E2" s="149"/>
      <c r="F2" s="149"/>
    </row>
    <row r="3" spans="1:13" ht="15.75" x14ac:dyDescent="0.2">
      <c r="A3" s="149" t="str">
        <f>Jagung!A3</f>
        <v>DATA PER 11 Mei 2026 s.d 17 Mei 2026</v>
      </c>
      <c r="B3" s="149"/>
      <c r="C3" s="149"/>
      <c r="D3" s="149"/>
      <c r="E3" s="149"/>
      <c r="F3" s="149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3" ht="50.25" customHeight="1" x14ac:dyDescent="0.2">
      <c r="A8" s="36">
        <v>1</v>
      </c>
      <c r="B8" s="54" t="s">
        <v>34</v>
      </c>
      <c r="C8" s="88">
        <v>102</v>
      </c>
      <c r="D8" s="88">
        <v>0</v>
      </c>
      <c r="E8" s="89">
        <f>C8+D8</f>
        <v>102</v>
      </c>
      <c r="F8" s="70"/>
    </row>
    <row r="9" spans="1:13" ht="50.25" customHeight="1" x14ac:dyDescent="0.2">
      <c r="A9" s="43"/>
      <c r="B9" s="69"/>
      <c r="C9" s="88"/>
      <c r="D9" s="88"/>
      <c r="E9" s="89"/>
      <c r="F9" s="20"/>
    </row>
    <row r="10" spans="1:13" s="44" customFormat="1" ht="41.25" customHeight="1" x14ac:dyDescent="0.25">
      <c r="A10" s="43"/>
      <c r="B10" s="56"/>
      <c r="C10" s="87"/>
      <c r="D10" s="87"/>
      <c r="E10" s="89"/>
      <c r="F10" s="20"/>
    </row>
    <row r="11" spans="1:13" ht="30.75" customHeight="1" x14ac:dyDescent="0.2">
      <c r="A11" s="45" t="s">
        <v>42</v>
      </c>
      <c r="B11" s="46"/>
      <c r="C11" s="90">
        <f>SUM(C8:C9)</f>
        <v>102</v>
      </c>
      <c r="D11" s="90">
        <f>SUM(D8:D9)</f>
        <v>0</v>
      </c>
      <c r="E11" s="77">
        <f>C11+D11</f>
        <v>102</v>
      </c>
      <c r="F11" s="47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49" t="s">
        <v>55</v>
      </c>
      <c r="B1" s="149"/>
      <c r="C1" s="149"/>
      <c r="D1" s="149"/>
      <c r="E1" s="149"/>
      <c r="F1" s="149"/>
    </row>
    <row r="2" spans="1:6" ht="19.5" customHeight="1" x14ac:dyDescent="0.2">
      <c r="A2" s="149" t="str">
        <f>Garam!A2</f>
        <v>MINGGU KE 02 (Dua) Bulan Mei Tahun 2026</v>
      </c>
      <c r="B2" s="149"/>
      <c r="C2" s="149"/>
      <c r="D2" s="149"/>
      <c r="E2" s="149"/>
      <c r="F2" s="149"/>
    </row>
    <row r="3" spans="1:6" ht="15.75" x14ac:dyDescent="0.2">
      <c r="A3" s="149" t="str">
        <f>Garam!A3</f>
        <v>DATA PER 11 Mei 2026 s.d 17 Mei 2026</v>
      </c>
      <c r="B3" s="149"/>
      <c r="C3" s="149"/>
      <c r="D3" s="149"/>
      <c r="E3" s="149"/>
      <c r="F3" s="149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6" customHeight="1" x14ac:dyDescent="0.25">
      <c r="A8" s="43">
        <v>1</v>
      </c>
      <c r="B8" s="18" t="s">
        <v>46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65</v>
      </c>
      <c r="C9" s="89">
        <v>20</v>
      </c>
      <c r="D9" s="89">
        <v>30</v>
      </c>
      <c r="E9" s="89">
        <f t="shared" si="0"/>
        <v>50</v>
      </c>
      <c r="F9" s="133"/>
    </row>
    <row r="10" spans="1:6" ht="36.75" customHeight="1" x14ac:dyDescent="0.2">
      <c r="A10" s="28">
        <v>3</v>
      </c>
      <c r="B10" s="19" t="s">
        <v>66</v>
      </c>
      <c r="C10" s="89">
        <v>15</v>
      </c>
      <c r="D10" s="89">
        <v>55</v>
      </c>
      <c r="E10" s="89">
        <f t="shared" si="0"/>
        <v>70</v>
      </c>
      <c r="F10" s="133"/>
    </row>
    <row r="11" spans="1:6" ht="30" customHeight="1" x14ac:dyDescent="0.2">
      <c r="A11" s="28">
        <v>4</v>
      </c>
      <c r="B11" s="29" t="s">
        <v>64</v>
      </c>
      <c r="C11" s="89">
        <v>0.4</v>
      </c>
      <c r="D11" s="89">
        <v>0</v>
      </c>
      <c r="E11" s="89">
        <f t="shared" si="0"/>
        <v>0.4</v>
      </c>
      <c r="F11" s="129"/>
    </row>
    <row r="12" spans="1:6" ht="29.25" customHeight="1" x14ac:dyDescent="0.2">
      <c r="A12" s="28" t="s">
        <v>88</v>
      </c>
      <c r="B12" s="29" t="s">
        <v>89</v>
      </c>
      <c r="C12" s="89">
        <v>40</v>
      </c>
      <c r="D12" s="89">
        <v>0</v>
      </c>
      <c r="E12" s="89">
        <f t="shared" si="0"/>
        <v>40</v>
      </c>
      <c r="F12" s="134"/>
    </row>
    <row r="13" spans="1:6" s="48" customFormat="1" ht="27.75" customHeight="1" x14ac:dyDescent="0.25">
      <c r="A13" s="45" t="s">
        <v>42</v>
      </c>
      <c r="B13" s="49"/>
      <c r="C13" s="80">
        <f>SUM(C8:C12)</f>
        <v>375.4</v>
      </c>
      <c r="D13" s="90">
        <f>SUM(D8:D12)</f>
        <v>85</v>
      </c>
      <c r="E13" s="79">
        <f t="shared" si="0"/>
        <v>460.4</v>
      </c>
      <c r="F13" s="47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49" t="s">
        <v>55</v>
      </c>
      <c r="B1" s="149"/>
      <c r="C1" s="149"/>
      <c r="D1" s="149"/>
      <c r="E1" s="149"/>
      <c r="F1" s="149"/>
    </row>
    <row r="2" spans="1:6" ht="19.5" customHeight="1" x14ac:dyDescent="0.2">
      <c r="A2" s="149" t="str">
        <f>Sapi!A2</f>
        <v>MINGGU KE 02 (Dua) Bulan Mei Tahun 2026</v>
      </c>
      <c r="B2" s="149"/>
      <c r="C2" s="149"/>
      <c r="D2" s="149"/>
      <c r="E2" s="149"/>
      <c r="F2" s="149"/>
    </row>
    <row r="3" spans="1:6" ht="15.75" x14ac:dyDescent="0.2">
      <c r="A3" s="149" t="str">
        <f>Sapi!A3</f>
        <v>DATA PER 11 Mei 2026 s.d 17 Mei 2026</v>
      </c>
      <c r="B3" s="149"/>
      <c r="C3" s="149"/>
      <c r="D3" s="149"/>
      <c r="E3" s="149"/>
      <c r="F3" s="149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4.5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3">
        <v>2</v>
      </c>
      <c r="B9" s="54" t="s">
        <v>32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64</v>
      </c>
      <c r="C10" s="89">
        <v>0</v>
      </c>
      <c r="D10" s="89">
        <v>0</v>
      </c>
      <c r="E10" s="89">
        <f>C10+D10</f>
        <v>0</v>
      </c>
      <c r="F10" s="46"/>
    </row>
    <row r="11" spans="1:6" ht="15.75" x14ac:dyDescent="0.2">
      <c r="A11" s="45" t="s">
        <v>42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49" t="s">
        <v>55</v>
      </c>
      <c r="B1" s="149"/>
      <c r="C1" s="149"/>
      <c r="D1" s="149"/>
      <c r="E1" s="149"/>
      <c r="F1" s="149"/>
    </row>
    <row r="2" spans="1:11" ht="19.5" customHeight="1" x14ac:dyDescent="0.2">
      <c r="A2" s="149" t="str">
        <f>Ayam!A2</f>
        <v>MINGGU KE 02 (Dua) Bulan Mei Tahun 2026</v>
      </c>
      <c r="B2" s="149"/>
      <c r="C2" s="149"/>
      <c r="D2" s="149"/>
      <c r="E2" s="149"/>
      <c r="F2" s="149"/>
    </row>
    <row r="3" spans="1:11" ht="19.5" customHeight="1" x14ac:dyDescent="0.2">
      <c r="A3" s="149" t="str">
        <f>Ayam!A3</f>
        <v>DATA PER 11 Mei 2026 s.d 17 Mei 2026</v>
      </c>
      <c r="B3" s="149"/>
      <c r="C3" s="149"/>
      <c r="D3" s="149"/>
      <c r="E3" s="149"/>
      <c r="F3" s="149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1" s="6" customFormat="1" ht="30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 t="shared" ref="E8:E13" si="0">C8+D8</f>
        <v>0</v>
      </c>
      <c r="F8" s="23" t="s">
        <v>63</v>
      </c>
      <c r="G8" s="97"/>
    </row>
    <row r="9" spans="1:11" ht="28.5" customHeight="1" x14ac:dyDescent="0.2">
      <c r="A9" s="28">
        <v>2</v>
      </c>
      <c r="B9" s="19" t="s">
        <v>67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 x14ac:dyDescent="0.2">
      <c r="A10" s="28">
        <v>3</v>
      </c>
      <c r="B10" s="22" t="s">
        <v>68</v>
      </c>
      <c r="C10" s="88">
        <v>23.2</v>
      </c>
      <c r="D10" s="88">
        <v>0</v>
      </c>
      <c r="E10" s="89">
        <f t="shared" si="0"/>
        <v>23.2</v>
      </c>
      <c r="F10" s="23"/>
      <c r="H10" s="24"/>
      <c r="K10" s="71"/>
    </row>
    <row r="11" spans="1:11" ht="35.25" customHeight="1" x14ac:dyDescent="0.2">
      <c r="A11" s="28">
        <v>4</v>
      </c>
      <c r="B11" s="29" t="s">
        <v>64</v>
      </c>
      <c r="C11" s="125">
        <v>0.5</v>
      </c>
      <c r="D11" s="125">
        <v>0</v>
      </c>
      <c r="E11" s="126">
        <f t="shared" si="0"/>
        <v>0.5</v>
      </c>
      <c r="F11" s="23" t="s">
        <v>63</v>
      </c>
    </row>
    <row r="12" spans="1:11" ht="33" customHeight="1" x14ac:dyDescent="0.2">
      <c r="A12" s="28" t="s">
        <v>88</v>
      </c>
      <c r="B12" s="29" t="s">
        <v>96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 x14ac:dyDescent="0.25">
      <c r="A13" s="45" t="s">
        <v>42</v>
      </c>
      <c r="B13" s="46"/>
      <c r="C13" s="94">
        <f>SUM(C8:C12)</f>
        <v>25.7</v>
      </c>
      <c r="D13" s="94">
        <f>SUM(D8:D12)</f>
        <v>0</v>
      </c>
      <c r="E13" s="95">
        <f t="shared" si="0"/>
        <v>25.7</v>
      </c>
      <c r="F13" s="47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119B-229C-44F9-B4AF-63B93CD8798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6910-4E8C-45A3-8844-F9267E6955D9}">
  <dimension ref="A1"/>
  <sheetViews>
    <sheetView workbookViewId="0">
      <selection activeCell="P19" sqref="P19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F12" sqref="F12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49" t="s">
        <v>55</v>
      </c>
      <c r="B1" s="149"/>
      <c r="C1" s="149"/>
      <c r="D1" s="149"/>
      <c r="E1" s="149"/>
      <c r="F1" s="149"/>
    </row>
    <row r="2" spans="1:13" ht="19.5" customHeight="1" x14ac:dyDescent="0.2">
      <c r="A2" s="149" t="str">
        <f>'Kerbau Beku'!A2:F2</f>
        <v>MINGGU KE 02 (Dua) Bulan Mei Tahun 2026</v>
      </c>
      <c r="B2" s="149"/>
      <c r="C2" s="149"/>
      <c r="D2" s="149"/>
      <c r="E2" s="149"/>
      <c r="F2" s="149"/>
    </row>
    <row r="3" spans="1:13" ht="19.5" customHeight="1" x14ac:dyDescent="0.2">
      <c r="A3" s="149" t="str">
        <f>'Kerbau Beku'!A3:F3</f>
        <v>DATA PER 11 Mei 2026 s.d 17 Mei 2026</v>
      </c>
      <c r="B3" s="149"/>
      <c r="C3" s="149"/>
      <c r="D3" s="149"/>
      <c r="E3" s="149"/>
      <c r="F3" s="149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73</v>
      </c>
      <c r="C8" s="89">
        <v>10</v>
      </c>
      <c r="D8" s="89">
        <v>0</v>
      </c>
      <c r="E8" s="89">
        <f>C8+D8</f>
        <v>10</v>
      </c>
      <c r="F8" s="128"/>
      <c r="I8" s="31"/>
      <c r="J8" s="31"/>
    </row>
    <row r="9" spans="1:13" ht="35.1" customHeight="1" x14ac:dyDescent="0.2">
      <c r="A9" s="28">
        <v>2</v>
      </c>
      <c r="B9" s="22" t="s">
        <v>47</v>
      </c>
      <c r="C9" s="88">
        <v>25</v>
      </c>
      <c r="D9" s="88">
        <v>17</v>
      </c>
      <c r="E9" s="89">
        <f t="shared" ref="E9:E15" si="0">C9+D9</f>
        <v>42</v>
      </c>
      <c r="F9" s="129"/>
      <c r="J9" s="24"/>
    </row>
    <row r="10" spans="1:13" ht="35.1" customHeight="1" x14ac:dyDescent="0.2">
      <c r="A10" s="28">
        <v>3</v>
      </c>
      <c r="B10" s="22" t="s">
        <v>69</v>
      </c>
      <c r="C10" s="88">
        <v>1</v>
      </c>
      <c r="D10" s="88">
        <v>4.1100000000000003</v>
      </c>
      <c r="E10" s="89">
        <f t="shared" si="0"/>
        <v>5.1100000000000003</v>
      </c>
      <c r="F10" s="129"/>
      <c r="I10" s="24"/>
      <c r="J10" s="24"/>
      <c r="L10" s="24"/>
      <c r="M10" s="24"/>
    </row>
    <row r="11" spans="1:13" ht="35.1" customHeight="1" x14ac:dyDescent="0.2">
      <c r="A11" s="43" t="s">
        <v>94</v>
      </c>
      <c r="B11" s="22" t="s">
        <v>95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L11" s="24"/>
      <c r="M11" s="24"/>
    </row>
    <row r="12" spans="1:13" ht="35.1" customHeight="1" x14ac:dyDescent="0.2">
      <c r="A12" s="28" t="s">
        <v>88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 x14ac:dyDescent="0.2">
      <c r="A13" s="28" t="s">
        <v>98</v>
      </c>
      <c r="B13" s="29" t="s">
        <v>99</v>
      </c>
      <c r="C13" s="125">
        <v>8</v>
      </c>
      <c r="D13" s="125">
        <v>11.8</v>
      </c>
      <c r="E13" s="126">
        <f>C13+D13</f>
        <v>19.8</v>
      </c>
      <c r="F13" s="129"/>
    </row>
    <row r="14" spans="1:13" s="44" customFormat="1" ht="27.75" customHeight="1" x14ac:dyDescent="0.25">
      <c r="A14" s="43" t="s">
        <v>107</v>
      </c>
      <c r="B14" s="22" t="s">
        <v>108</v>
      </c>
      <c r="C14" s="88">
        <v>3.2</v>
      </c>
      <c r="D14" s="88">
        <v>5.8</v>
      </c>
      <c r="E14" s="89">
        <f t="shared" ref="E14" si="2">C14+D14</f>
        <v>9</v>
      </c>
      <c r="F14" s="129"/>
    </row>
    <row r="15" spans="1:13" ht="27" customHeight="1" x14ac:dyDescent="0.2">
      <c r="A15" s="45" t="s">
        <v>42</v>
      </c>
      <c r="B15" s="46"/>
      <c r="C15" s="90">
        <f>SUM(C8:C13)</f>
        <v>52.1</v>
      </c>
      <c r="D15" s="90">
        <f>SUM(D8:D13)</f>
        <v>32.909999999999997</v>
      </c>
      <c r="E15" s="77">
        <f t="shared" si="0"/>
        <v>85.009999999999991</v>
      </c>
      <c r="F15" s="33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1"/>
    </row>
    <row r="22" spans="1:3" x14ac:dyDescent="0.2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4" zoomScale="66" zoomScaleNormal="85" zoomScaleSheetLayoutView="6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49" t="s">
        <v>55</v>
      </c>
      <c r="B1" s="149"/>
      <c r="C1" s="149"/>
      <c r="D1" s="149"/>
      <c r="E1" s="149"/>
      <c r="F1" s="149"/>
    </row>
    <row r="2" spans="1:23" ht="19.5" customHeight="1" x14ac:dyDescent="0.2">
      <c r="A2" s="149" t="s">
        <v>122</v>
      </c>
      <c r="B2" s="149"/>
      <c r="C2" s="149"/>
      <c r="D2" s="149"/>
      <c r="E2" s="149"/>
      <c r="F2" s="149"/>
    </row>
    <row r="3" spans="1:23" ht="15.75" x14ac:dyDescent="0.2">
      <c r="A3" s="150" t="s">
        <v>121</v>
      </c>
      <c r="B3" s="150"/>
      <c r="C3" s="150"/>
      <c r="D3" s="150"/>
      <c r="E3" s="150"/>
      <c r="F3" s="150"/>
      <c r="G3" s="150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1"/>
    </row>
    <row r="8" spans="1:23" s="6" customFormat="1" ht="27" customHeight="1" x14ac:dyDescent="0.25">
      <c r="A8" s="17">
        <v>1</v>
      </c>
      <c r="B8" s="18" t="s">
        <v>23</v>
      </c>
      <c r="C8" s="89">
        <v>15</v>
      </c>
      <c r="D8" s="127">
        <v>0</v>
      </c>
      <c r="E8" s="89">
        <f>C8+D8</f>
        <v>15</v>
      </c>
      <c r="F8" s="25"/>
    </row>
    <row r="9" spans="1:23" ht="28.5" customHeight="1" x14ac:dyDescent="0.2">
      <c r="A9" s="17">
        <v>2</v>
      </c>
      <c r="B9" s="19" t="s">
        <v>12</v>
      </c>
      <c r="C9" s="88">
        <v>0</v>
      </c>
      <c r="D9" s="124">
        <v>0</v>
      </c>
      <c r="E9" s="89">
        <f t="shared" ref="E9:E20" si="0">C9+D9</f>
        <v>0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25.5" customHeight="1" x14ac:dyDescent="0.2">
      <c r="A11" s="17">
        <v>4</v>
      </c>
      <c r="B11" s="26" t="s">
        <v>112</v>
      </c>
      <c r="C11" s="88">
        <v>0.7</v>
      </c>
      <c r="D11" s="88">
        <v>0</v>
      </c>
      <c r="E11" s="89">
        <f t="shared" si="0"/>
        <v>0.7</v>
      </c>
      <c r="F11" s="101" t="s">
        <v>97</v>
      </c>
      <c r="R11" s="24"/>
    </row>
    <row r="12" spans="1:23" s="59" customFormat="1" ht="26.25" customHeight="1" x14ac:dyDescent="0.2">
      <c r="A12" s="55">
        <v>5</v>
      </c>
      <c r="B12" s="57" t="s">
        <v>14</v>
      </c>
      <c r="C12" s="88">
        <v>0.4</v>
      </c>
      <c r="D12" s="124">
        <v>0</v>
      </c>
      <c r="E12" s="89">
        <f t="shared" si="0"/>
        <v>0.4</v>
      </c>
      <c r="F12" s="58"/>
      <c r="W12" s="24"/>
    </row>
    <row r="13" spans="1:23" s="24" customFormat="1" ht="27.75" customHeight="1" x14ac:dyDescent="0.2">
      <c r="A13" s="25">
        <v>6</v>
      </c>
      <c r="B13" s="26" t="s">
        <v>15</v>
      </c>
      <c r="C13" s="88">
        <v>1</v>
      </c>
      <c r="D13" s="124" t="s">
        <v>80</v>
      </c>
      <c r="E13" s="89">
        <f t="shared" si="0"/>
        <v>1</v>
      </c>
      <c r="F13" s="27"/>
      <c r="W13" s="100"/>
    </row>
    <row r="14" spans="1:23" ht="28.5" customHeight="1" x14ac:dyDescent="0.2">
      <c r="A14" s="17">
        <v>7</v>
      </c>
      <c r="B14" s="26" t="s">
        <v>58</v>
      </c>
      <c r="C14" s="152">
        <v>2</v>
      </c>
      <c r="D14" s="153" t="s">
        <v>80</v>
      </c>
      <c r="E14" s="154">
        <f t="shared" si="0"/>
        <v>2</v>
      </c>
      <c r="F14" s="23"/>
    </row>
    <row r="15" spans="1:23" ht="23.25" customHeight="1" x14ac:dyDescent="0.2">
      <c r="A15" s="28">
        <v>8</v>
      </c>
      <c r="B15" s="69" t="s">
        <v>64</v>
      </c>
      <c r="C15" s="125">
        <v>5.0000000000000001E-3</v>
      </c>
      <c r="D15" s="125">
        <v>0</v>
      </c>
      <c r="E15" s="126">
        <f>C15+D15</f>
        <v>5.0000000000000001E-3</v>
      </c>
      <c r="F15" s="27"/>
    </row>
    <row r="16" spans="1:23" ht="24" customHeight="1" x14ac:dyDescent="0.2">
      <c r="A16" s="43" t="s">
        <v>91</v>
      </c>
      <c r="B16" s="69" t="s">
        <v>93</v>
      </c>
      <c r="C16" s="88">
        <v>0</v>
      </c>
      <c r="D16" s="124" t="s">
        <v>80</v>
      </c>
      <c r="E16" s="89">
        <f t="shared" ref="E16" si="1">C16+D16</f>
        <v>0</v>
      </c>
      <c r="F16" s="21"/>
    </row>
    <row r="17" spans="1:6" ht="25.5" customHeight="1" x14ac:dyDescent="0.2">
      <c r="A17" s="43" t="s">
        <v>109</v>
      </c>
      <c r="B17" s="69" t="s">
        <v>111</v>
      </c>
      <c r="C17" s="88">
        <v>1.5</v>
      </c>
      <c r="D17" s="124" t="s">
        <v>80</v>
      </c>
      <c r="E17" s="89">
        <f t="shared" ref="E17" si="2">C17+D17</f>
        <v>1.5</v>
      </c>
      <c r="F17" s="21"/>
    </row>
    <row r="18" spans="1:6" ht="34.5" hidden="1" customHeight="1" x14ac:dyDescent="0.2">
      <c r="A18" s="43" t="s">
        <v>110</v>
      </c>
      <c r="B18" s="69"/>
      <c r="C18" s="87"/>
      <c r="D18" s="137"/>
      <c r="E18" s="86"/>
      <c r="F18" s="21"/>
    </row>
    <row r="19" spans="1:6" ht="35.1" customHeight="1" x14ac:dyDescent="0.2">
      <c r="A19" s="28">
        <v>11</v>
      </c>
      <c r="B19" s="69" t="s">
        <v>90</v>
      </c>
      <c r="C19" s="88">
        <v>15</v>
      </c>
      <c r="D19" s="88">
        <v>0</v>
      </c>
      <c r="E19" s="89">
        <f t="shared" ref="E19" si="3">C19+D19</f>
        <v>15</v>
      </c>
      <c r="F19" s="136"/>
    </row>
    <row r="20" spans="1:6" s="4" customFormat="1" ht="27.75" customHeight="1" x14ac:dyDescent="0.25">
      <c r="A20" s="30" t="s">
        <v>42</v>
      </c>
      <c r="B20" s="30"/>
      <c r="C20" s="76">
        <f>SUM(C8:C19)</f>
        <v>35.604999999999997</v>
      </c>
      <c r="D20" s="76">
        <f>SUM(D8:D19)</f>
        <v>0</v>
      </c>
      <c r="E20" s="77">
        <f t="shared" si="0"/>
        <v>35.604999999999997</v>
      </c>
      <c r="F20" s="30"/>
    </row>
    <row r="22" spans="1:6" ht="30" customHeight="1" x14ac:dyDescent="0.2">
      <c r="A22" s="2" t="s">
        <v>79</v>
      </c>
      <c r="C22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8"/>
      <c r="B1" s="151" t="s">
        <v>55</v>
      </c>
      <c r="C1" s="151"/>
      <c r="D1" s="151"/>
      <c r="E1" s="151"/>
      <c r="F1" s="151"/>
      <c r="G1" s="151"/>
    </row>
    <row r="2" spans="1:7" x14ac:dyDescent="0.25">
      <c r="B2" s="151">
        <f>CK!B2</f>
        <v>0</v>
      </c>
      <c r="C2" s="151"/>
      <c r="D2" s="151"/>
      <c r="E2" s="151"/>
      <c r="F2" s="151"/>
      <c r="G2" s="151"/>
    </row>
    <row r="3" spans="1:7" x14ac:dyDescent="0.25">
      <c r="B3" s="151">
        <f>CK!B3</f>
        <v>0</v>
      </c>
      <c r="C3" s="151"/>
      <c r="D3" s="151"/>
      <c r="E3" s="151"/>
      <c r="F3" s="151"/>
      <c r="G3" s="151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21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15.5" customHeight="1" x14ac:dyDescent="0.25">
      <c r="B7" s="105" t="s">
        <v>0</v>
      </c>
      <c r="C7" s="105" t="s">
        <v>50</v>
      </c>
      <c r="D7" s="106" t="s">
        <v>51</v>
      </c>
      <c r="E7" s="106" t="s">
        <v>52</v>
      </c>
      <c r="F7" s="106" t="s">
        <v>54</v>
      </c>
      <c r="G7" s="105" t="s">
        <v>53</v>
      </c>
    </row>
    <row r="8" spans="1:7" x14ac:dyDescent="0.25">
      <c r="B8" s="107">
        <v>1</v>
      </c>
      <c r="C8" s="108" t="s">
        <v>13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14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15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58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64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42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view="pageBreakPreview" topLeftCell="A7" zoomScale="60" zoomScaleNormal="8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49" t="s">
        <v>55</v>
      </c>
      <c r="B1" s="149"/>
      <c r="C1" s="149"/>
      <c r="D1" s="149"/>
      <c r="E1" s="149"/>
      <c r="F1" s="149"/>
    </row>
    <row r="2" spans="1:16" ht="19.5" customHeight="1" x14ac:dyDescent="0.2">
      <c r="A2" s="149" t="str">
        <f>BM!A2</f>
        <v>MINGGU KE 02 (Dua) Bulan Mei Tahun 2026</v>
      </c>
      <c r="B2" s="149"/>
      <c r="C2" s="149"/>
      <c r="D2" s="149"/>
      <c r="E2" s="149"/>
      <c r="F2" s="149"/>
    </row>
    <row r="3" spans="1:16" ht="19.5" customHeight="1" x14ac:dyDescent="0.2">
      <c r="A3" s="149" t="str">
        <f>BM!A3</f>
        <v>DATA PER 11 Mei 2026 s.d 17 Mei 2026</v>
      </c>
      <c r="B3" s="149"/>
      <c r="C3" s="149"/>
      <c r="D3" s="149"/>
      <c r="E3" s="149"/>
      <c r="F3" s="149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16" s="31" customFormat="1" ht="26.25" customHeight="1" x14ac:dyDescent="0.2">
      <c r="A8" s="25">
        <v>1</v>
      </c>
      <c r="B8" s="19" t="s">
        <v>24</v>
      </c>
      <c r="C8" s="89">
        <v>3</v>
      </c>
      <c r="D8" s="88">
        <v>0</v>
      </c>
      <c r="E8" s="89">
        <f>C8+D8</f>
        <v>3</v>
      </c>
      <c r="F8" s="25"/>
      <c r="G8" s="24"/>
    </row>
    <row r="9" spans="1:16" s="6" customFormat="1" ht="22.5" customHeight="1" x14ac:dyDescent="0.25">
      <c r="A9" s="25">
        <v>2</v>
      </c>
      <c r="B9" s="54" t="s">
        <v>23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23.25" customHeight="1" x14ac:dyDescent="0.25">
      <c r="A10" s="25">
        <v>3</v>
      </c>
      <c r="B10" s="32" t="s">
        <v>30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26.25" customHeight="1" x14ac:dyDescent="0.25">
      <c r="A11" s="25">
        <v>4</v>
      </c>
      <c r="B11" s="69" t="s">
        <v>40</v>
      </c>
      <c r="C11" s="88">
        <v>5</v>
      </c>
      <c r="D11" s="88">
        <v>0</v>
      </c>
      <c r="E11" s="89">
        <f t="shared" si="0"/>
        <v>5</v>
      </c>
      <c r="F11" s="129"/>
    </row>
    <row r="12" spans="1:16" s="2" customFormat="1" ht="25.5" customHeight="1" x14ac:dyDescent="0.25">
      <c r="A12" s="25">
        <v>5</v>
      </c>
      <c r="B12" s="26" t="s">
        <v>113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21.75" customHeight="1" x14ac:dyDescent="0.2">
      <c r="A13" s="55">
        <v>6</v>
      </c>
      <c r="B13" s="57" t="s">
        <v>14</v>
      </c>
      <c r="C13" s="88">
        <v>0.3</v>
      </c>
      <c r="D13" s="88">
        <v>0</v>
      </c>
      <c r="E13" s="89">
        <f t="shared" si="0"/>
        <v>0.3</v>
      </c>
      <c r="F13" s="131"/>
    </row>
    <row r="14" spans="1:16" ht="21.75" customHeight="1" x14ac:dyDescent="0.2">
      <c r="A14" s="25">
        <v>7</v>
      </c>
      <c r="B14" s="22" t="s">
        <v>15</v>
      </c>
      <c r="C14" s="155">
        <v>2</v>
      </c>
      <c r="D14" s="88">
        <v>0</v>
      </c>
      <c r="E14" s="89">
        <f t="shared" si="0"/>
        <v>2</v>
      </c>
      <c r="F14" s="129"/>
    </row>
    <row r="15" spans="1:16" ht="21.75" customHeight="1" x14ac:dyDescent="0.2">
      <c r="A15" s="25">
        <v>8</v>
      </c>
      <c r="B15" s="22" t="s">
        <v>58</v>
      </c>
      <c r="C15" s="88">
        <v>0.6</v>
      </c>
      <c r="D15" s="88">
        <v>0</v>
      </c>
      <c r="E15" s="89">
        <f t="shared" si="0"/>
        <v>0.6</v>
      </c>
      <c r="F15" s="131"/>
      <c r="P15" s="24"/>
    </row>
    <row r="16" spans="1:16" ht="25.5" customHeight="1" x14ac:dyDescent="0.2">
      <c r="A16" s="25">
        <v>9</v>
      </c>
      <c r="B16" s="56" t="s">
        <v>64</v>
      </c>
      <c r="C16" s="125">
        <v>0.03</v>
      </c>
      <c r="D16" s="125">
        <v>0</v>
      </c>
      <c r="E16" s="126">
        <f>C16+D16</f>
        <v>0.03</v>
      </c>
      <c r="F16" s="129"/>
      <c r="L16" s="24"/>
    </row>
    <row r="17" spans="1:12" ht="27" customHeight="1" x14ac:dyDescent="0.2">
      <c r="A17" s="25" t="s">
        <v>109</v>
      </c>
      <c r="B17" s="56" t="s">
        <v>115</v>
      </c>
      <c r="C17" s="88">
        <v>0</v>
      </c>
      <c r="D17" s="88">
        <v>0</v>
      </c>
      <c r="E17" s="89">
        <f t="shared" ref="E17" si="1">C17+D17</f>
        <v>0</v>
      </c>
      <c r="F17" s="129"/>
      <c r="L17" s="24"/>
    </row>
    <row r="18" spans="1:12" ht="25.5" customHeight="1" x14ac:dyDescent="0.2">
      <c r="A18" s="25" t="s">
        <v>110</v>
      </c>
      <c r="B18" s="56" t="s">
        <v>117</v>
      </c>
      <c r="C18" s="88">
        <v>6</v>
      </c>
      <c r="D18" s="88">
        <v>0</v>
      </c>
      <c r="E18" s="89">
        <f t="shared" ref="E18" si="2">C18+D18</f>
        <v>6</v>
      </c>
      <c r="F18" s="129"/>
      <c r="L18" s="24"/>
    </row>
    <row r="19" spans="1:12" ht="27.75" customHeight="1" x14ac:dyDescent="0.2">
      <c r="A19" s="25" t="s">
        <v>114</v>
      </c>
      <c r="B19" s="69" t="s">
        <v>85</v>
      </c>
      <c r="C19" s="88">
        <v>0</v>
      </c>
      <c r="D19" s="88">
        <v>0</v>
      </c>
      <c r="E19" s="89">
        <f>C19+D19</f>
        <v>0</v>
      </c>
      <c r="F19" s="20"/>
      <c r="J19" s="1">
        <v>10</v>
      </c>
    </row>
    <row r="20" spans="1:12" ht="25.5" customHeight="1" x14ac:dyDescent="0.2">
      <c r="A20" s="25" t="s">
        <v>116</v>
      </c>
      <c r="B20" s="69" t="s">
        <v>118</v>
      </c>
      <c r="C20" s="88">
        <v>0</v>
      </c>
      <c r="D20" s="88">
        <v>0</v>
      </c>
      <c r="E20" s="89">
        <f>C20+D20</f>
        <v>0</v>
      </c>
      <c r="F20" s="20"/>
    </row>
    <row r="21" spans="1:12" ht="25.5" customHeight="1" x14ac:dyDescent="0.2">
      <c r="A21" s="25" t="s">
        <v>106</v>
      </c>
      <c r="B21" s="69" t="s">
        <v>90</v>
      </c>
      <c r="C21" s="88">
        <v>10</v>
      </c>
      <c r="D21" s="88">
        <v>0</v>
      </c>
      <c r="E21" s="89">
        <f>C21+D21</f>
        <v>10</v>
      </c>
      <c r="F21" s="20"/>
    </row>
    <row r="22" spans="1:12" s="4" customFormat="1" ht="27.75" customHeight="1" x14ac:dyDescent="0.25">
      <c r="A22" s="30" t="s">
        <v>42</v>
      </c>
      <c r="B22" s="30"/>
      <c r="C22" s="76">
        <f>SUM(C8:C19)</f>
        <v>26.930000000000003</v>
      </c>
      <c r="D22" s="76">
        <f>SUM(D8:D19)</f>
        <v>0</v>
      </c>
      <c r="E22" s="76">
        <f>C22+D22</f>
        <v>26.930000000000003</v>
      </c>
      <c r="F22" s="33"/>
    </row>
    <row r="25" spans="1:12" x14ac:dyDescent="0.2">
      <c r="A25" s="2" t="str">
        <f>BM!A22</f>
        <v>jumlah distributor :</v>
      </c>
      <c r="C25" s="1">
        <v>10</v>
      </c>
    </row>
    <row r="28" spans="1:12" x14ac:dyDescent="0.2">
      <c r="F28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E12" sqref="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49" t="s">
        <v>55</v>
      </c>
      <c r="B1" s="149"/>
      <c r="C1" s="149"/>
      <c r="D1" s="149"/>
      <c r="E1" s="149"/>
      <c r="F1" s="149"/>
    </row>
    <row r="2" spans="1:6" ht="19.5" customHeight="1" x14ac:dyDescent="0.2">
      <c r="A2" s="149" t="str">
        <f>BM!A2</f>
        <v>MINGGU KE 02 (Dua) Bulan Mei Tahun 2026</v>
      </c>
      <c r="B2" s="149"/>
      <c r="C2" s="149"/>
      <c r="D2" s="149"/>
      <c r="E2" s="149"/>
      <c r="F2" s="149"/>
    </row>
    <row r="3" spans="1:6" ht="15.75" x14ac:dyDescent="0.2">
      <c r="A3" s="149" t="str">
        <f>BM!A3</f>
        <v>DATA PER 11 Mei 2026 s.d 17 Mei 2026</v>
      </c>
      <c r="B3" s="149"/>
      <c r="C3" s="149"/>
      <c r="D3" s="149"/>
      <c r="E3" s="149"/>
      <c r="F3" s="149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6" s="35" customFormat="1" ht="35.1" customHeight="1" x14ac:dyDescent="0.25">
      <c r="A8" s="36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 x14ac:dyDescent="0.2">
      <c r="A9" s="55">
        <v>2</v>
      </c>
      <c r="B9" s="57" t="s">
        <v>14</v>
      </c>
      <c r="C9" s="89">
        <v>0.2</v>
      </c>
      <c r="D9" s="89">
        <v>0</v>
      </c>
      <c r="E9" s="89">
        <f>C9+D9</f>
        <v>0.2</v>
      </c>
      <c r="F9" s="60"/>
    </row>
    <row r="10" spans="1:6" ht="35.1" customHeight="1" x14ac:dyDescent="0.2">
      <c r="A10" s="36">
        <v>3</v>
      </c>
      <c r="B10" s="22" t="s">
        <v>15</v>
      </c>
      <c r="C10" s="88">
        <v>0.3</v>
      </c>
      <c r="D10" s="89">
        <v>0</v>
      </c>
      <c r="E10" s="89">
        <f>C10+D10</f>
        <v>0.3</v>
      </c>
      <c r="F10" s="53"/>
    </row>
    <row r="11" spans="1:6" ht="35.1" customHeight="1" x14ac:dyDescent="0.2">
      <c r="A11" s="28">
        <v>4</v>
      </c>
      <c r="B11" s="26" t="s">
        <v>58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 x14ac:dyDescent="0.2">
      <c r="A12" s="28">
        <v>5</v>
      </c>
      <c r="B12" s="29" t="s">
        <v>64</v>
      </c>
      <c r="C12" s="125">
        <v>3.0000000000000001E-3</v>
      </c>
      <c r="D12" s="125">
        <v>0</v>
      </c>
      <c r="E12" s="126">
        <f>C12+D12</f>
        <v>3.0000000000000001E-3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42</v>
      </c>
      <c r="B14" s="30"/>
      <c r="C14" s="76">
        <f>SUM(C8:C13)</f>
        <v>0.80300000000000005</v>
      </c>
      <c r="D14" s="76">
        <f>SUM(D8:D13)</f>
        <v>0</v>
      </c>
      <c r="E14" s="76">
        <f>C14+D14</f>
        <v>0.80300000000000005</v>
      </c>
      <c r="F14" s="33"/>
    </row>
    <row r="17" spans="1:3" ht="30" customHeight="1" x14ac:dyDescent="0.2">
      <c r="A17" s="2" t="str">
        <f>BM!A22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E13" sqref="E1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49" t="s">
        <v>55</v>
      </c>
      <c r="B1" s="149"/>
      <c r="C1" s="149"/>
      <c r="D1" s="149"/>
      <c r="E1" s="149"/>
      <c r="F1" s="149"/>
    </row>
    <row r="2" spans="1:10" ht="19.5" customHeight="1" x14ac:dyDescent="0.2">
      <c r="A2" s="149" t="str">
        <f>CK!A2</f>
        <v>MINGGU KE 02 (Dua) Bulan Mei Tahun 2026</v>
      </c>
      <c r="B2" s="149"/>
      <c r="C2" s="149"/>
      <c r="D2" s="149"/>
      <c r="E2" s="149"/>
      <c r="F2" s="149"/>
    </row>
    <row r="3" spans="1:10" ht="15.75" x14ac:dyDescent="0.2">
      <c r="A3" s="149" t="str">
        <f>CK!A3</f>
        <v>DATA PER 11 Mei 2026 s.d 17 Mei 2026</v>
      </c>
      <c r="B3" s="149"/>
      <c r="C3" s="149"/>
      <c r="D3" s="149"/>
      <c r="E3" s="149"/>
      <c r="F3" s="149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1"/>
    </row>
    <row r="8" spans="1:10" s="35" customFormat="1" ht="35.1" customHeight="1" x14ac:dyDescent="0.25">
      <c r="A8" s="17">
        <v>1</v>
      </c>
      <c r="B8" s="18" t="s">
        <v>13</v>
      </c>
      <c r="C8" s="89">
        <v>0</v>
      </c>
      <c r="D8" s="89">
        <v>0</v>
      </c>
      <c r="E8" s="89">
        <f t="shared" ref="E8:E14" si="0">C8+D8</f>
        <v>0</v>
      </c>
      <c r="F8" s="53"/>
      <c r="I8" s="67"/>
    </row>
    <row r="9" spans="1:10" s="62" customFormat="1" ht="35.1" customHeight="1" x14ac:dyDescent="0.25">
      <c r="A9" s="55">
        <v>2</v>
      </c>
      <c r="B9" s="61" t="s">
        <v>14</v>
      </c>
      <c r="C9" s="89">
        <v>0.5</v>
      </c>
      <c r="D9" s="89">
        <v>0</v>
      </c>
      <c r="E9" s="89">
        <f t="shared" si="0"/>
        <v>0.5</v>
      </c>
      <c r="F9" s="60"/>
    </row>
    <row r="10" spans="1:10" s="35" customFormat="1" ht="35.1" customHeight="1" x14ac:dyDescent="0.25">
      <c r="A10" s="17">
        <v>3</v>
      </c>
      <c r="B10" s="18" t="s">
        <v>15</v>
      </c>
      <c r="C10" s="89">
        <v>0.3</v>
      </c>
      <c r="D10" s="89">
        <v>0</v>
      </c>
      <c r="E10" s="89">
        <f t="shared" si="0"/>
        <v>0.3</v>
      </c>
      <c r="F10" s="53"/>
      <c r="J10" s="67"/>
    </row>
    <row r="11" spans="1:10" s="35" customFormat="1" ht="35.1" customHeight="1" x14ac:dyDescent="0.25">
      <c r="A11" s="28">
        <v>4</v>
      </c>
      <c r="B11" s="22" t="s">
        <v>58</v>
      </c>
      <c r="C11" s="88">
        <v>0.6</v>
      </c>
      <c r="D11" s="88">
        <v>0</v>
      </c>
      <c r="E11" s="89">
        <f t="shared" si="0"/>
        <v>0.6</v>
      </c>
      <c r="F11" s="53"/>
    </row>
    <row r="12" spans="1:10" s="35" customFormat="1" ht="35.1" customHeight="1" x14ac:dyDescent="0.25">
      <c r="A12" s="28">
        <v>5</v>
      </c>
      <c r="B12" s="29" t="s">
        <v>64</v>
      </c>
      <c r="C12" s="125">
        <v>3.7999999999999999E-2</v>
      </c>
      <c r="D12" s="125">
        <v>0</v>
      </c>
      <c r="E12" s="126">
        <f t="shared" si="0"/>
        <v>3.7999999999999999E-2</v>
      </c>
      <c r="F12" s="43"/>
    </row>
    <row r="13" spans="1:10" s="35" customFormat="1" ht="35.1" customHeight="1" x14ac:dyDescent="0.25">
      <c r="A13" s="28" t="s">
        <v>98</v>
      </c>
      <c r="B13" s="29" t="s">
        <v>120</v>
      </c>
      <c r="C13" s="89">
        <v>0</v>
      </c>
      <c r="D13" s="89">
        <v>0</v>
      </c>
      <c r="E13" s="89">
        <f t="shared" si="0"/>
        <v>0</v>
      </c>
      <c r="F13" s="28"/>
    </row>
    <row r="14" spans="1:10" s="4" customFormat="1" ht="27.75" customHeight="1" x14ac:dyDescent="0.25">
      <c r="A14" s="30" t="s">
        <v>42</v>
      </c>
      <c r="B14" s="30"/>
      <c r="C14" s="76">
        <f>SUM(C8:C12)</f>
        <v>1.4379999999999999</v>
      </c>
      <c r="D14" s="76">
        <f>SUM(D8:D12)</f>
        <v>0</v>
      </c>
      <c r="E14" s="76">
        <f t="shared" si="0"/>
        <v>1.4379999999999999</v>
      </c>
      <c r="F14" s="33"/>
    </row>
    <row r="18" spans="1:3" ht="26.25" customHeight="1" x14ac:dyDescent="0.2">
      <c r="A18" s="2" t="str">
        <f>BM!A22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9" zoomScale="69" zoomScaleNormal="85" zoomScaleSheetLayoutView="69" workbookViewId="0">
      <selection activeCell="C21" sqref="C21:E2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49" t="s">
        <v>55</v>
      </c>
      <c r="B1" s="149"/>
      <c r="C1" s="149"/>
      <c r="D1" s="149"/>
      <c r="E1" s="149"/>
      <c r="F1" s="149"/>
    </row>
    <row r="2" spans="1:10" ht="19.5" customHeight="1" x14ac:dyDescent="0.2">
      <c r="A2" s="149" t="str">
        <f>CB!A2</f>
        <v>MINGGU KE 02 (Dua) Bulan Mei Tahun 2026</v>
      </c>
      <c r="B2" s="149"/>
      <c r="C2" s="149"/>
      <c r="D2" s="149"/>
      <c r="E2" s="149"/>
      <c r="F2" s="149"/>
    </row>
    <row r="3" spans="1:10" ht="15.75" x14ac:dyDescent="0.2">
      <c r="A3" s="149" t="str">
        <f>CB!A3</f>
        <v>DATA PER 11 Mei 2026 s.d 17 Mei 2026</v>
      </c>
      <c r="B3" s="149"/>
      <c r="C3" s="149"/>
      <c r="D3" s="149"/>
      <c r="E3" s="149"/>
      <c r="F3" s="149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0" s="6" customFormat="1" ht="36" customHeight="1" x14ac:dyDescent="0.25">
      <c r="A8" s="36">
        <v>1</v>
      </c>
      <c r="B8" s="18" t="s">
        <v>31</v>
      </c>
      <c r="C8" s="89">
        <v>0.8</v>
      </c>
      <c r="D8" s="89">
        <v>0</v>
      </c>
      <c r="E8" s="89">
        <f>C8+D8</f>
        <v>0.8</v>
      </c>
      <c r="F8" s="128"/>
    </row>
    <row r="9" spans="1:10" s="6" customFormat="1" ht="32.25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 x14ac:dyDescent="0.2">
      <c r="A10" s="28">
        <v>3</v>
      </c>
      <c r="B10" s="19" t="s">
        <v>16</v>
      </c>
      <c r="C10" s="89">
        <v>20</v>
      </c>
      <c r="D10" s="89">
        <v>50</v>
      </c>
      <c r="E10" s="89">
        <f t="shared" si="0"/>
        <v>70</v>
      </c>
      <c r="F10" s="128"/>
    </row>
    <row r="11" spans="1:10" ht="40.5" customHeight="1" x14ac:dyDescent="0.2">
      <c r="A11" s="28">
        <v>4</v>
      </c>
      <c r="B11" s="19" t="s">
        <v>56</v>
      </c>
      <c r="C11" s="89">
        <v>11</v>
      </c>
      <c r="D11" s="89">
        <v>15</v>
      </c>
      <c r="E11" s="89">
        <f t="shared" si="0"/>
        <v>26</v>
      </c>
      <c r="F11" s="128"/>
      <c r="H11" s="59"/>
    </row>
    <row r="12" spans="1:10" ht="36.75" customHeight="1" x14ac:dyDescent="0.2">
      <c r="A12" s="28">
        <v>5</v>
      </c>
      <c r="B12" s="19" t="s">
        <v>41</v>
      </c>
      <c r="C12" s="89">
        <v>0</v>
      </c>
      <c r="D12" s="89">
        <v>0</v>
      </c>
      <c r="E12" s="89">
        <f>C12+D12</f>
        <v>0</v>
      </c>
      <c r="F12" s="128"/>
      <c r="J12" s="24"/>
    </row>
    <row r="13" spans="1:10" s="2" customFormat="1" ht="22.5" customHeight="1" x14ac:dyDescent="0.25">
      <c r="A13" s="28">
        <v>6</v>
      </c>
      <c r="B13" s="22" t="s">
        <v>38</v>
      </c>
      <c r="C13" s="88">
        <v>8</v>
      </c>
      <c r="D13" s="88">
        <v>0</v>
      </c>
      <c r="E13" s="89">
        <f t="shared" si="0"/>
        <v>8</v>
      </c>
      <c r="F13" s="129"/>
    </row>
    <row r="14" spans="1:10" s="2" customFormat="1" ht="28.5" customHeight="1" x14ac:dyDescent="0.25">
      <c r="A14" s="28">
        <v>7</v>
      </c>
      <c r="B14" s="32" t="s">
        <v>37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9" t="s">
        <v>24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39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40</v>
      </c>
      <c r="C17" s="88">
        <v>4</v>
      </c>
      <c r="D17" s="88">
        <v>0</v>
      </c>
      <c r="E17" s="89">
        <f t="shared" si="0"/>
        <v>4</v>
      </c>
      <c r="F17" s="132"/>
    </row>
    <row r="18" spans="1:6" ht="24.75" customHeight="1" x14ac:dyDescent="0.2">
      <c r="A18" s="28">
        <v>11</v>
      </c>
      <c r="B18" s="69" t="s">
        <v>77</v>
      </c>
      <c r="C18" s="89">
        <v>0.5</v>
      </c>
      <c r="D18" s="89">
        <v>0</v>
      </c>
      <c r="E18" s="89">
        <f t="shared" ref="E18" si="1">C18+D18</f>
        <v>0.5</v>
      </c>
      <c r="F18" s="132"/>
    </row>
    <row r="19" spans="1:6" ht="29.25" customHeight="1" x14ac:dyDescent="0.2">
      <c r="A19" s="43">
        <v>12</v>
      </c>
      <c r="B19" s="29" t="s">
        <v>82</v>
      </c>
      <c r="C19" s="88">
        <v>25.1</v>
      </c>
      <c r="D19" s="88">
        <v>0</v>
      </c>
      <c r="E19" s="89">
        <f t="shared" si="0"/>
        <v>25.1</v>
      </c>
      <c r="F19" s="132"/>
    </row>
    <row r="20" spans="1:6" ht="36.75" customHeight="1" x14ac:dyDescent="0.2">
      <c r="A20" s="43">
        <v>13</v>
      </c>
      <c r="B20" s="29" t="s">
        <v>105</v>
      </c>
      <c r="C20" s="88">
        <v>25.3</v>
      </c>
      <c r="D20" s="88">
        <v>50</v>
      </c>
      <c r="E20" s="89">
        <f t="shared" ref="E20" si="2">C20+D20</f>
        <v>75.3</v>
      </c>
      <c r="F20" s="132"/>
    </row>
    <row r="21" spans="1:6" ht="27" customHeight="1" x14ac:dyDescent="0.2">
      <c r="A21" s="28" t="s">
        <v>106</v>
      </c>
      <c r="B21" s="29" t="s">
        <v>64</v>
      </c>
      <c r="C21" s="88">
        <v>0.1</v>
      </c>
      <c r="D21" s="88">
        <v>0.8</v>
      </c>
      <c r="E21" s="89">
        <f t="shared" si="0"/>
        <v>0.9</v>
      </c>
      <c r="F21" s="132"/>
    </row>
    <row r="22" spans="1:6" s="4" customFormat="1" ht="33.75" customHeight="1" x14ac:dyDescent="0.25">
      <c r="A22" s="30" t="s">
        <v>42</v>
      </c>
      <c r="B22" s="30"/>
      <c r="C22" s="78">
        <f>SUM(C8:C21)</f>
        <v>94.8</v>
      </c>
      <c r="D22" s="78">
        <f>SUM(D8:D21)</f>
        <v>115.8</v>
      </c>
      <c r="E22" s="79">
        <f t="shared" si="0"/>
        <v>210.6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tabSelected="1" view="pageBreakPreview" topLeftCell="A10" zoomScale="70" zoomScaleNormal="85" zoomScaleSheetLayoutView="70" workbookViewId="0">
      <selection activeCell="C24" sqref="C24:E24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49" t="s">
        <v>55</v>
      </c>
      <c r="B1" s="149"/>
      <c r="C1" s="149"/>
      <c r="D1" s="149"/>
      <c r="E1" s="149"/>
      <c r="F1" s="149"/>
    </row>
    <row r="2" spans="1:94" ht="19.5" customHeight="1" x14ac:dyDescent="0.2">
      <c r="A2" s="149" t="str">
        <f>Terigu!A2</f>
        <v>MINGGU KE 02 (Dua) Bulan Mei Tahun 2026</v>
      </c>
      <c r="B2" s="149"/>
      <c r="C2" s="149"/>
      <c r="D2" s="149"/>
      <c r="E2" s="149"/>
      <c r="F2" s="149"/>
    </row>
    <row r="3" spans="1:94" ht="19.5" customHeight="1" x14ac:dyDescent="0.2">
      <c r="A3" s="149" t="str">
        <f>Terigu!A3</f>
        <v>DATA PER 11 Mei 2026 s.d 17 Mei 2026</v>
      </c>
      <c r="B3" s="149"/>
      <c r="C3" s="149"/>
      <c r="D3" s="149"/>
      <c r="E3" s="149"/>
      <c r="F3" s="149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  <c r="AG7" s="24"/>
      <c r="AK7" s="24"/>
    </row>
    <row r="8" spans="1:94" s="6" customFormat="1" ht="28.5" customHeight="1" x14ac:dyDescent="0.25">
      <c r="A8" s="36">
        <v>1</v>
      </c>
      <c r="B8" s="73" t="s">
        <v>31</v>
      </c>
      <c r="C8" s="89">
        <v>2016</v>
      </c>
      <c r="D8" s="89">
        <v>0</v>
      </c>
      <c r="E8" s="89">
        <f>(C8+D8)</f>
        <v>2016</v>
      </c>
      <c r="F8" s="36"/>
      <c r="I8" s="68"/>
    </row>
    <row r="9" spans="1:94" s="6" customFormat="1" ht="29.25" customHeight="1" x14ac:dyDescent="0.25">
      <c r="A9" s="36">
        <v>2</v>
      </c>
      <c r="B9" s="32" t="s">
        <v>32</v>
      </c>
      <c r="C9" s="89">
        <v>1006.7</v>
      </c>
      <c r="D9" s="89">
        <v>0</v>
      </c>
      <c r="E9" s="89">
        <f t="shared" ref="E9" si="0">(C9+D9)</f>
        <v>1006.7</v>
      </c>
      <c r="F9" s="36"/>
      <c r="I9" s="68"/>
    </row>
    <row r="10" spans="1:94" ht="30" customHeight="1" x14ac:dyDescent="0.2">
      <c r="A10" s="36">
        <v>3</v>
      </c>
      <c r="B10" s="39" t="s">
        <v>103</v>
      </c>
      <c r="C10" s="89">
        <v>0</v>
      </c>
      <c r="D10" s="89">
        <v>0</v>
      </c>
      <c r="E10" s="89">
        <f t="shared" ref="E10:E25" si="1">(C10+D10)</f>
        <v>0</v>
      </c>
      <c r="F10" s="36"/>
      <c r="I10" s="68"/>
      <c r="CP10" s="1">
        <v>1</v>
      </c>
    </row>
    <row r="11" spans="1:94" s="24" customFormat="1" ht="33" customHeight="1" x14ac:dyDescent="0.2">
      <c r="A11" s="25">
        <v>4</v>
      </c>
      <c r="B11" s="39" t="s">
        <v>24</v>
      </c>
      <c r="C11" s="88">
        <v>961</v>
      </c>
      <c r="D11" s="88">
        <v>0</v>
      </c>
      <c r="E11" s="89">
        <f>C11+D11</f>
        <v>961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29</v>
      </c>
      <c r="C12" s="88">
        <v>400</v>
      </c>
      <c r="D12" s="88">
        <v>0</v>
      </c>
      <c r="E12" s="89">
        <f t="shared" si="1"/>
        <v>400</v>
      </c>
      <c r="F12" s="20"/>
      <c r="I12" s="68"/>
    </row>
    <row r="13" spans="1:94" ht="24.75" customHeight="1" x14ac:dyDescent="0.2">
      <c r="A13" s="25">
        <v>6</v>
      </c>
      <c r="B13" s="41" t="s">
        <v>119</v>
      </c>
      <c r="C13" s="88">
        <v>9.3000000000000007</v>
      </c>
      <c r="D13" s="88">
        <v>0</v>
      </c>
      <c r="E13" s="89">
        <f t="shared" si="1"/>
        <v>9.3000000000000007</v>
      </c>
      <c r="F13" s="129"/>
      <c r="I13" s="68"/>
    </row>
    <row r="14" spans="1:94" ht="24" customHeight="1" x14ac:dyDescent="0.2">
      <c r="A14" s="25">
        <v>7</v>
      </c>
      <c r="B14" s="32" t="s">
        <v>30</v>
      </c>
      <c r="C14" s="88">
        <v>2.8</v>
      </c>
      <c r="D14" s="88">
        <v>0</v>
      </c>
      <c r="E14" s="89">
        <f t="shared" si="1"/>
        <v>2.8</v>
      </c>
      <c r="F14" s="129"/>
      <c r="I14" s="68"/>
    </row>
    <row r="15" spans="1:94" ht="31.5" customHeight="1" x14ac:dyDescent="0.2">
      <c r="A15" s="25">
        <v>8</v>
      </c>
      <c r="B15" s="32" t="s">
        <v>34</v>
      </c>
      <c r="C15" s="88">
        <v>36</v>
      </c>
      <c r="D15" s="88">
        <v>0</v>
      </c>
      <c r="E15" s="89">
        <f t="shared" si="1"/>
        <v>36</v>
      </c>
      <c r="F15" s="129"/>
      <c r="I15" s="68"/>
    </row>
    <row r="16" spans="1:94" ht="29.25" customHeight="1" x14ac:dyDescent="0.2">
      <c r="A16" s="25">
        <v>9</v>
      </c>
      <c r="B16" s="73" t="s">
        <v>37</v>
      </c>
      <c r="C16" s="88">
        <v>53</v>
      </c>
      <c r="D16" s="88">
        <v>0</v>
      </c>
      <c r="E16" s="89">
        <f t="shared" si="1"/>
        <v>53</v>
      </c>
      <c r="F16" s="129"/>
      <c r="I16" s="68"/>
    </row>
    <row r="17" spans="1:36" ht="30.75" customHeight="1" x14ac:dyDescent="0.2">
      <c r="A17" s="25">
        <v>10</v>
      </c>
      <c r="B17" s="39" t="s">
        <v>56</v>
      </c>
      <c r="C17" s="88">
        <v>4</v>
      </c>
      <c r="D17" s="88">
        <v>0</v>
      </c>
      <c r="E17" s="89">
        <f t="shared" si="1"/>
        <v>4</v>
      </c>
      <c r="F17" s="70"/>
      <c r="I17" s="68"/>
      <c r="AJ17" s="24"/>
    </row>
    <row r="18" spans="1:36" ht="36" customHeight="1" x14ac:dyDescent="0.2">
      <c r="A18" s="25">
        <v>11</v>
      </c>
      <c r="B18" s="19" t="s">
        <v>41</v>
      </c>
      <c r="C18" s="88">
        <v>79</v>
      </c>
      <c r="D18" s="88">
        <v>0</v>
      </c>
      <c r="E18" s="89">
        <f t="shared" si="1"/>
        <v>79</v>
      </c>
      <c r="F18" s="129"/>
      <c r="I18" s="68"/>
    </row>
    <row r="19" spans="1:36" s="2" customFormat="1" ht="27" customHeight="1" x14ac:dyDescent="0.25">
      <c r="A19" s="25">
        <v>12</v>
      </c>
      <c r="B19" s="29" t="s">
        <v>38</v>
      </c>
      <c r="C19" s="88">
        <v>112</v>
      </c>
      <c r="D19" s="88">
        <v>30</v>
      </c>
      <c r="E19" s="89">
        <f t="shared" si="1"/>
        <v>142</v>
      </c>
      <c r="F19" s="129"/>
      <c r="I19" s="68"/>
    </row>
    <row r="20" spans="1:36" s="10" customFormat="1" ht="21" customHeight="1" x14ac:dyDescent="0.25">
      <c r="A20" s="25">
        <v>13</v>
      </c>
      <c r="B20" s="29" t="s">
        <v>39</v>
      </c>
      <c r="C20" s="88">
        <v>135</v>
      </c>
      <c r="D20" s="88">
        <v>0</v>
      </c>
      <c r="E20" s="89">
        <f t="shared" si="1"/>
        <v>135</v>
      </c>
      <c r="F20" s="129"/>
      <c r="I20" s="68"/>
    </row>
    <row r="21" spans="1:36" ht="29.25" customHeight="1" x14ac:dyDescent="0.2">
      <c r="A21" s="25">
        <v>14</v>
      </c>
      <c r="B21" s="29" t="s">
        <v>40</v>
      </c>
      <c r="C21" s="88">
        <v>138</v>
      </c>
      <c r="D21" s="88">
        <v>0</v>
      </c>
      <c r="E21" s="89">
        <f t="shared" ref="E21" si="2">(C21+D21)</f>
        <v>138</v>
      </c>
      <c r="F21" s="129"/>
      <c r="I21" s="68"/>
    </row>
    <row r="22" spans="1:36" ht="26.25" customHeight="1" x14ac:dyDescent="0.2">
      <c r="A22" s="25">
        <v>15</v>
      </c>
      <c r="B22" s="29" t="s">
        <v>76</v>
      </c>
      <c r="C22" s="88">
        <v>1</v>
      </c>
      <c r="D22" s="88">
        <v>0</v>
      </c>
      <c r="E22" s="89">
        <f t="shared" si="1"/>
        <v>1</v>
      </c>
      <c r="F22" s="129"/>
      <c r="I22" s="68"/>
    </row>
    <row r="23" spans="1:36" ht="27.75" customHeight="1" x14ac:dyDescent="0.2">
      <c r="A23" s="25">
        <v>16</v>
      </c>
      <c r="B23" s="29" t="s">
        <v>83</v>
      </c>
      <c r="C23" s="88">
        <v>4</v>
      </c>
      <c r="D23" s="88">
        <v>12</v>
      </c>
      <c r="E23" s="89">
        <f>(C23+D23)</f>
        <v>16</v>
      </c>
      <c r="F23" s="129"/>
      <c r="I23" s="68"/>
      <c r="AI23" s="24"/>
    </row>
    <row r="24" spans="1:36" ht="26.25" customHeight="1" x14ac:dyDescent="0.2">
      <c r="A24" s="25">
        <v>17</v>
      </c>
      <c r="B24" s="69" t="s">
        <v>64</v>
      </c>
      <c r="C24" s="88">
        <v>0.4</v>
      </c>
      <c r="D24" s="88">
        <v>1.1000000000000001</v>
      </c>
      <c r="E24" s="89">
        <f t="shared" ref="E24" si="3">(C24+D24)</f>
        <v>1.5</v>
      </c>
      <c r="F24" s="129"/>
      <c r="I24" s="68"/>
      <c r="AH24" s="24"/>
    </row>
    <row r="25" spans="1:36" s="4" customFormat="1" ht="27.75" customHeight="1" x14ac:dyDescent="0.25">
      <c r="A25" s="30" t="s">
        <v>42</v>
      </c>
      <c r="B25" s="30"/>
      <c r="C25" s="76">
        <f>SUM(C8:C24)</f>
        <v>4958.2</v>
      </c>
      <c r="D25" s="76">
        <f>SUM(D8:D24)</f>
        <v>43.1</v>
      </c>
      <c r="E25" s="77">
        <f t="shared" si="1"/>
        <v>5001.3</v>
      </c>
      <c r="F25" s="33"/>
      <c r="O25" s="72"/>
    </row>
    <row r="26" spans="1:36" ht="2.25" customHeight="1" x14ac:dyDescent="0.2">
      <c r="C26" s="91"/>
      <c r="D26" s="91"/>
      <c r="E26" s="91"/>
    </row>
    <row r="27" spans="1:36" hidden="1" x14ac:dyDescent="0.2">
      <c r="E27" s="42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6" zoomScale="91" zoomScaleNormal="85" zoomScaleSheetLayoutView="91" workbookViewId="0">
      <selection activeCell="C21" sqref="C21:E2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49" t="s">
        <v>55</v>
      </c>
      <c r="B1" s="149"/>
      <c r="C1" s="149"/>
      <c r="D1" s="149"/>
      <c r="E1" s="149"/>
      <c r="F1" s="149"/>
    </row>
    <row r="2" spans="1:12" ht="19.5" customHeight="1" x14ac:dyDescent="0.2">
      <c r="A2" s="149" t="str">
        <f>Beras!A2</f>
        <v>MINGGU KE 02 (Dua) Bulan Mei Tahun 2026</v>
      </c>
      <c r="B2" s="149"/>
      <c r="C2" s="149"/>
      <c r="D2" s="149"/>
      <c r="E2" s="149"/>
      <c r="F2" s="149"/>
    </row>
    <row r="3" spans="1:12" ht="19.5" customHeight="1" x14ac:dyDescent="0.2">
      <c r="A3" s="149" t="str">
        <f>Beras!A3</f>
        <v>DATA PER 11 Mei 2026 s.d 17 Mei 2026</v>
      </c>
      <c r="B3" s="149"/>
      <c r="C3" s="149"/>
      <c r="D3" s="149"/>
      <c r="E3" s="149"/>
      <c r="F3" s="149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30" customHeight="1" x14ac:dyDescent="0.25">
      <c r="A8" s="36">
        <v>1</v>
      </c>
      <c r="B8" s="18" t="s">
        <v>31</v>
      </c>
      <c r="C8" s="89">
        <v>14.3</v>
      </c>
      <c r="D8" s="89">
        <v>0</v>
      </c>
      <c r="E8" s="89">
        <f>C8+D8</f>
        <v>14.3</v>
      </c>
      <c r="F8" s="28"/>
    </row>
    <row r="9" spans="1:12" s="6" customFormat="1" ht="30" customHeight="1" x14ac:dyDescent="0.25">
      <c r="A9" s="28">
        <v>2</v>
      </c>
      <c r="B9" s="18" t="s">
        <v>32</v>
      </c>
      <c r="C9" s="89">
        <v>0.3</v>
      </c>
      <c r="D9" s="89">
        <v>0</v>
      </c>
      <c r="E9" s="89">
        <f t="shared" ref="E9:E22" si="0">C9+D9</f>
        <v>0.3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0</v>
      </c>
      <c r="D10" s="88">
        <v>0</v>
      </c>
      <c r="E10" s="89">
        <f t="shared" si="0"/>
        <v>0</v>
      </c>
      <c r="F10" s="28"/>
    </row>
    <row r="11" spans="1:12" s="24" customFormat="1" ht="27.75" customHeight="1" x14ac:dyDescent="0.2">
      <c r="A11" s="28">
        <v>4</v>
      </c>
      <c r="B11" s="19" t="s">
        <v>24</v>
      </c>
      <c r="C11" s="89">
        <v>75</v>
      </c>
      <c r="D11" s="88">
        <v>0</v>
      </c>
      <c r="E11" s="89">
        <f t="shared" si="0"/>
        <v>75</v>
      </c>
      <c r="F11" s="25"/>
    </row>
    <row r="12" spans="1:12" ht="28.5" customHeight="1" x14ac:dyDescent="0.2">
      <c r="A12" s="28">
        <v>5</v>
      </c>
      <c r="B12" s="18" t="s">
        <v>34</v>
      </c>
      <c r="C12" s="88">
        <v>41</v>
      </c>
      <c r="D12" s="88">
        <v>0</v>
      </c>
      <c r="E12" s="89">
        <f t="shared" si="0"/>
        <v>41</v>
      </c>
      <c r="F12" s="40"/>
      <c r="K12" s="24"/>
      <c r="L12" s="24"/>
    </row>
    <row r="13" spans="1:12" ht="24" customHeight="1" x14ac:dyDescent="0.2">
      <c r="A13" s="28">
        <v>6</v>
      </c>
      <c r="B13" s="18" t="s">
        <v>37</v>
      </c>
      <c r="C13" s="88">
        <v>72</v>
      </c>
      <c r="D13" s="88">
        <v>0</v>
      </c>
      <c r="E13" s="89">
        <f t="shared" si="0"/>
        <v>72</v>
      </c>
      <c r="F13" s="40"/>
    </row>
    <row r="14" spans="1:12" ht="24.75" customHeight="1" x14ac:dyDescent="0.2">
      <c r="A14" s="28">
        <v>7</v>
      </c>
      <c r="B14" s="18" t="s">
        <v>56</v>
      </c>
      <c r="C14" s="88">
        <v>60</v>
      </c>
      <c r="D14" s="88">
        <v>50</v>
      </c>
      <c r="E14" s="89">
        <f>C14+D14</f>
        <v>110</v>
      </c>
      <c r="F14" s="40"/>
    </row>
    <row r="15" spans="1:12" ht="30" customHeight="1" x14ac:dyDescent="0.2">
      <c r="A15" s="28">
        <v>8</v>
      </c>
      <c r="B15" s="19" t="s">
        <v>41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 x14ac:dyDescent="0.2">
      <c r="A16" s="28">
        <v>9</v>
      </c>
      <c r="B16" s="22" t="s">
        <v>38</v>
      </c>
      <c r="C16" s="88">
        <v>3</v>
      </c>
      <c r="D16" s="88">
        <v>0</v>
      </c>
      <c r="E16" s="89">
        <f t="shared" si="0"/>
        <v>3</v>
      </c>
      <c r="F16" s="40"/>
    </row>
    <row r="17" spans="1:8" s="10" customFormat="1" ht="20.25" customHeight="1" x14ac:dyDescent="0.25">
      <c r="A17" s="28">
        <v>10</v>
      </c>
      <c r="B17" s="22" t="s">
        <v>39</v>
      </c>
      <c r="C17" s="88">
        <v>12</v>
      </c>
      <c r="D17" s="88">
        <v>0</v>
      </c>
      <c r="E17" s="89">
        <f t="shared" si="0"/>
        <v>12</v>
      </c>
      <c r="F17" s="20"/>
    </row>
    <row r="18" spans="1:8" ht="22.5" customHeight="1" x14ac:dyDescent="0.2">
      <c r="A18" s="28">
        <v>11</v>
      </c>
      <c r="B18" s="22" t="s">
        <v>40</v>
      </c>
      <c r="C18" s="88">
        <v>66</v>
      </c>
      <c r="D18" s="88">
        <v>0</v>
      </c>
      <c r="E18" s="89">
        <f t="shared" si="0"/>
        <v>66</v>
      </c>
      <c r="F18" s="40"/>
    </row>
    <row r="19" spans="1:8" ht="20.25" customHeight="1" x14ac:dyDescent="0.2">
      <c r="A19" s="28">
        <v>12</v>
      </c>
      <c r="B19" s="69" t="s">
        <v>77</v>
      </c>
      <c r="C19" s="88">
        <v>2</v>
      </c>
      <c r="D19" s="88">
        <v>0</v>
      </c>
      <c r="E19" s="89">
        <f t="shared" si="0"/>
        <v>2</v>
      </c>
      <c r="F19" s="40"/>
    </row>
    <row r="20" spans="1:8" ht="21" customHeight="1" x14ac:dyDescent="0.2">
      <c r="A20" s="43">
        <v>13</v>
      </c>
      <c r="B20" s="29" t="s">
        <v>82</v>
      </c>
      <c r="C20" s="88">
        <v>1.8</v>
      </c>
      <c r="D20" s="88">
        <v>0</v>
      </c>
      <c r="E20" s="89">
        <f t="shared" si="0"/>
        <v>1.8</v>
      </c>
      <c r="F20" s="40"/>
    </row>
    <row r="21" spans="1:8" ht="21" customHeight="1" x14ac:dyDescent="0.2">
      <c r="A21" s="28">
        <v>14</v>
      </c>
      <c r="B21" s="29" t="s">
        <v>64</v>
      </c>
      <c r="C21" s="88">
        <v>0.1</v>
      </c>
      <c r="D21" s="88">
        <v>0.8</v>
      </c>
      <c r="E21" s="89">
        <f t="shared" si="0"/>
        <v>0.9</v>
      </c>
      <c r="F21" s="40"/>
    </row>
    <row r="22" spans="1:8" s="4" customFormat="1" ht="0.75" hidden="1" customHeight="1" x14ac:dyDescent="0.25">
      <c r="A22" s="30" t="s">
        <v>42</v>
      </c>
      <c r="B22" s="30"/>
      <c r="C22" s="76">
        <f>SUM(C8:C21)</f>
        <v>347.50000000000006</v>
      </c>
      <c r="D22" s="76">
        <f>SUM(D8:D21)</f>
        <v>50.8</v>
      </c>
      <c r="E22" s="77">
        <f t="shared" si="0"/>
        <v>398.30000000000007</v>
      </c>
      <c r="F22" s="33"/>
    </row>
    <row r="23" spans="1:8" s="4" customFormat="1" ht="16.5" customHeight="1" x14ac:dyDescent="0.25">
      <c r="A23" s="84"/>
      <c r="B23" s="30" t="s">
        <v>42</v>
      </c>
      <c r="C23" s="92">
        <f>C8+C9+C10+C11+C12+C13+C14+C15+C16+C17+C18+C19+C21</f>
        <v>345.70000000000005</v>
      </c>
      <c r="D23" s="92">
        <f>D8+D9+D10+D11+D12+D13+D14+D15+D16+D17+D18+D19+D21</f>
        <v>50.8</v>
      </c>
      <c r="E23" s="92">
        <f>E8+E9+E10+E11+E12+E13+E14+E15+E16+E17+E18+E19+E21</f>
        <v>396.5</v>
      </c>
      <c r="F23" s="85"/>
      <c r="H23" s="135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topLeftCell="A3" zoomScale="93" zoomScaleNormal="85" zoomScaleSheetLayoutView="93" workbookViewId="0">
      <selection activeCell="C19" sqref="C19:E1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12" ht="21" customHeight="1" x14ac:dyDescent="0.2">
      <c r="A1" s="150" t="s">
        <v>55</v>
      </c>
      <c r="B1" s="150"/>
      <c r="C1" s="150"/>
      <c r="D1" s="150"/>
      <c r="E1" s="150"/>
      <c r="F1" s="150"/>
    </row>
    <row r="2" spans="1:12" ht="19.5" customHeight="1" x14ac:dyDescent="0.2">
      <c r="A2" s="150" t="str">
        <f>Gula!A2</f>
        <v>MINGGU KE 02 (Dua) Bulan Mei Tahun 2026</v>
      </c>
      <c r="B2" s="150"/>
      <c r="C2" s="150"/>
      <c r="D2" s="150"/>
      <c r="E2" s="150"/>
      <c r="F2" s="150"/>
    </row>
    <row r="3" spans="1:12" ht="19.5" customHeight="1" x14ac:dyDescent="0.2">
      <c r="A3" s="150" t="str">
        <f>Gula!A3</f>
        <v>DATA PER 11 Mei 2026 s.d 17 Mei 2026</v>
      </c>
      <c r="B3" s="150"/>
      <c r="C3" s="150"/>
      <c r="D3" s="150"/>
      <c r="E3" s="150"/>
      <c r="F3" s="150"/>
    </row>
    <row r="4" spans="1:12" x14ac:dyDescent="0.2">
      <c r="A4" s="96"/>
      <c r="B4" s="24"/>
      <c r="C4" s="24"/>
      <c r="D4" s="24"/>
      <c r="E4" s="24"/>
      <c r="F4" s="24"/>
    </row>
    <row r="5" spans="1:12" ht="15.75" x14ac:dyDescent="0.2">
      <c r="A5" s="4" t="s">
        <v>33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84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21.75" customHeight="1" x14ac:dyDescent="0.25">
      <c r="A8" s="36">
        <v>1</v>
      </c>
      <c r="B8" s="18" t="s">
        <v>31</v>
      </c>
      <c r="C8" s="89">
        <v>417.8</v>
      </c>
      <c r="D8" s="89">
        <v>0</v>
      </c>
      <c r="E8" s="89">
        <f>C8+D8</f>
        <v>417.8</v>
      </c>
      <c r="F8" s="128"/>
    </row>
    <row r="9" spans="1:12" s="6" customFormat="1" ht="30.75" customHeight="1" x14ac:dyDescent="0.25">
      <c r="A9" s="28">
        <v>2</v>
      </c>
      <c r="B9" s="18" t="s">
        <v>32</v>
      </c>
      <c r="C9" s="89">
        <v>269.3</v>
      </c>
      <c r="D9" s="89">
        <v>0</v>
      </c>
      <c r="E9" s="89">
        <f t="shared" ref="E9:E20" si="0">C9+D9</f>
        <v>269.3</v>
      </c>
      <c r="F9" s="128"/>
    </row>
    <row r="10" spans="1:12" ht="20.25" customHeight="1" x14ac:dyDescent="0.2">
      <c r="A10" s="28">
        <v>3</v>
      </c>
      <c r="B10" s="19" t="s">
        <v>56</v>
      </c>
      <c r="C10" s="89">
        <v>131</v>
      </c>
      <c r="D10" s="89">
        <v>325</v>
      </c>
      <c r="E10" s="89">
        <f>C10+D10</f>
        <v>456</v>
      </c>
      <c r="F10" s="128"/>
    </row>
    <row r="11" spans="1:12" s="2" customFormat="1" ht="23.25" customHeight="1" x14ac:dyDescent="0.25">
      <c r="A11" s="28">
        <v>4</v>
      </c>
      <c r="B11" s="29" t="s">
        <v>38</v>
      </c>
      <c r="C11" s="88">
        <v>1</v>
      </c>
      <c r="D11" s="88">
        <v>0</v>
      </c>
      <c r="E11" s="89">
        <f t="shared" si="0"/>
        <v>1</v>
      </c>
      <c r="F11" s="70"/>
    </row>
    <row r="12" spans="1:12" ht="30" customHeight="1" x14ac:dyDescent="0.2">
      <c r="A12" s="28">
        <v>5</v>
      </c>
      <c r="B12" s="19" t="s">
        <v>41</v>
      </c>
      <c r="C12" s="89">
        <v>120</v>
      </c>
      <c r="D12" s="89">
        <v>0</v>
      </c>
      <c r="E12" s="89">
        <f t="shared" si="0"/>
        <v>120</v>
      </c>
      <c r="F12" s="128"/>
      <c r="L12" s="24"/>
    </row>
    <row r="13" spans="1:12" ht="27.75" customHeight="1" x14ac:dyDescent="0.2">
      <c r="A13" s="43">
        <v>6</v>
      </c>
      <c r="B13" s="19" t="s">
        <v>87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12" ht="18" customHeight="1" x14ac:dyDescent="0.2">
      <c r="A14" s="43">
        <v>7</v>
      </c>
      <c r="B14" s="19" t="s">
        <v>86</v>
      </c>
      <c r="C14" s="89">
        <v>3</v>
      </c>
      <c r="D14" s="89">
        <v>0</v>
      </c>
      <c r="E14" s="89">
        <f t="shared" ref="E14" si="2">C14+D14</f>
        <v>3</v>
      </c>
      <c r="F14" s="128"/>
    </row>
    <row r="15" spans="1:12" ht="15.75" customHeight="1" x14ac:dyDescent="0.2">
      <c r="A15" s="28">
        <v>8</v>
      </c>
      <c r="B15" s="66" t="s">
        <v>92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12" ht="19.5" customHeight="1" x14ac:dyDescent="0.2">
      <c r="A16" s="28">
        <v>9</v>
      </c>
      <c r="B16" s="29" t="s">
        <v>77</v>
      </c>
      <c r="C16" s="88">
        <v>2</v>
      </c>
      <c r="D16" s="88">
        <v>0</v>
      </c>
      <c r="E16" s="89">
        <f t="shared" si="0"/>
        <v>2</v>
      </c>
      <c r="F16" s="128"/>
    </row>
    <row r="17" spans="1:6" ht="18.75" customHeight="1" x14ac:dyDescent="0.2">
      <c r="A17" s="43">
        <v>10</v>
      </c>
      <c r="B17" s="29" t="s">
        <v>40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 x14ac:dyDescent="0.2">
      <c r="A18" s="43">
        <v>11</v>
      </c>
      <c r="B18" s="69" t="s">
        <v>81</v>
      </c>
      <c r="C18" s="88">
        <v>1</v>
      </c>
      <c r="D18" s="88">
        <v>0</v>
      </c>
      <c r="E18" s="89">
        <f t="shared" si="0"/>
        <v>1</v>
      </c>
      <c r="F18" s="128"/>
    </row>
    <row r="19" spans="1:6" ht="23.25" customHeight="1" x14ac:dyDescent="0.2">
      <c r="A19" s="43">
        <v>12</v>
      </c>
      <c r="B19" s="29" t="s">
        <v>64</v>
      </c>
      <c r="C19" s="88">
        <v>5.5</v>
      </c>
      <c r="D19" s="88">
        <v>0.3</v>
      </c>
      <c r="E19" s="89">
        <f t="shared" si="0"/>
        <v>5.8</v>
      </c>
      <c r="F19" s="128"/>
    </row>
    <row r="20" spans="1:6" s="4" customFormat="1" ht="24.75" customHeight="1" x14ac:dyDescent="0.25">
      <c r="A20" s="30" t="s">
        <v>42</v>
      </c>
      <c r="B20" s="30"/>
      <c r="C20" s="76">
        <f>SUM(C8:C19)</f>
        <v>950.6</v>
      </c>
      <c r="D20" s="76">
        <f>SUM(D8:D19)</f>
        <v>325.3</v>
      </c>
      <c r="E20" s="77">
        <f t="shared" si="0"/>
        <v>1275.9000000000001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Sheet4</vt:lpstr>
      <vt:lpstr>Sheet3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2026-05-12T04:41:56Z</cp:lastPrinted>
  <dcterms:created xsi:type="dcterms:W3CDTF">2021-03-08T00:29:03Z</dcterms:created>
  <dcterms:modified xsi:type="dcterms:W3CDTF">2026-05-12T04:45:30Z</dcterms:modified>
</cp:coreProperties>
</file>