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ATA D\Data Bapok tahun 2022\DATA BAPOKTING 2022\DATA BAPOK 2026\"/>
    </mc:Choice>
  </mc:AlternateContent>
  <xr:revisionPtr revIDLastSave="0" documentId="13_ncr:1_{72FF41EE-E7C8-4B37-9764-11182E9C940F}" xr6:coauthVersionLast="45" xr6:coauthVersionMax="45" xr10:uidLastSave="{00000000-0000-0000-0000-000000000000}"/>
  <bookViews>
    <workbookView xWindow="-120" yWindow="-120" windowWidth="20730" windowHeight="11160" tabRatio="717" firstSheet="1" activeTab="6" xr2:uid="{00000000-000D-0000-FFFF-FFFF00000000}"/>
  </bookViews>
  <sheets>
    <sheet name="REKAP" sheetId="1" r:id="rId1"/>
    <sheet name="BM" sheetId="2" r:id="rId2"/>
    <sheet name="BP" sheetId="3" r:id="rId3"/>
    <sheet name="CK" sheetId="4" r:id="rId4"/>
    <sheet name="CB" sheetId="5" r:id="rId5"/>
    <sheet name="Terigu" sheetId="6" r:id="rId6"/>
    <sheet name="Beras" sheetId="7" r:id="rId7"/>
    <sheet name="Gula" sheetId="8" r:id="rId8"/>
    <sheet name="Migor" sheetId="9" r:id="rId9"/>
    <sheet name="Kacang Tanah" sheetId="10" r:id="rId10"/>
    <sheet name="Kedelai" sheetId="11" r:id="rId11"/>
    <sheet name="Jagung" sheetId="12" r:id="rId12"/>
    <sheet name="Garam" sheetId="13" r:id="rId13"/>
    <sheet name="Ayam" sheetId="14" r:id="rId14"/>
    <sheet name="Kerbau Beku" sheetId="16" r:id="rId15"/>
    <sheet name="Sapi" sheetId="15" r:id="rId16"/>
    <sheet name="Telur " sheetId="17" r:id="rId17"/>
    <sheet name="Sheet1" sheetId="18" r:id="rId18"/>
    <sheet name="Sheet2" sheetId="19" r:id="rId19"/>
  </sheets>
  <definedNames>
    <definedName name="_xlnm.Print_Area" localSheetId="13">Ayam!$A$1:$F$13</definedName>
    <definedName name="_xlnm.Print_Area" localSheetId="6">Beras!$A$1:$CP$26</definedName>
    <definedName name="_xlnm.Print_Area" localSheetId="1">BM!$A$1:$G$20</definedName>
    <definedName name="_xlnm.Print_Area" localSheetId="2">BP!$A$1:$F$22</definedName>
    <definedName name="_xlnm.Print_Area" localSheetId="4">CB!$A$1:$F$14</definedName>
    <definedName name="_xlnm.Print_Area" localSheetId="3">CK!$A$1:$F$14</definedName>
    <definedName name="_xlnm.Print_Area" localSheetId="12">Garam!$A$1:$F$11</definedName>
    <definedName name="_xlnm.Print_Area" localSheetId="7">Gula!$A$1:$F$23</definedName>
    <definedName name="_xlnm.Print_Area" localSheetId="11">Jagung!$A$1:$F$13</definedName>
    <definedName name="_xlnm.Print_Area" localSheetId="9">'Kacang Tanah'!$A$1:$F$14</definedName>
    <definedName name="_xlnm.Print_Area" localSheetId="10">Kedelai!$A$1:$F$14</definedName>
    <definedName name="_xlnm.Print_Area" localSheetId="14">'Kerbau Beku'!$A$1:$F$11</definedName>
    <definedName name="_xlnm.Print_Area" localSheetId="8">Migor!$A$1:$F$20</definedName>
    <definedName name="_xlnm.Print_Area" localSheetId="15">Sapi!$A$1:$F$13</definedName>
    <definedName name="_xlnm.Print_Area" localSheetId="16">'Telur '!$A$1:$F$15</definedName>
    <definedName name="_xlnm.Print_Area" localSheetId="5">Terigu!$A$1:$F$22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7" l="1"/>
  <c r="E20" i="3" l="1"/>
  <c r="E18" i="3" l="1"/>
  <c r="E17" i="3"/>
  <c r="E17" i="2"/>
  <c r="E21" i="7" l="1"/>
  <c r="E13" i="17" l="1"/>
  <c r="E14" i="17" l="1"/>
  <c r="E16" i="3" l="1"/>
  <c r="E12" i="5"/>
  <c r="E20" i="6"/>
  <c r="D13" i="12"/>
  <c r="C13" i="12"/>
  <c r="E13" i="12" s="1"/>
  <c r="E11" i="12"/>
  <c r="E10" i="12"/>
  <c r="E9" i="7" l="1"/>
  <c r="E12" i="17" l="1"/>
  <c r="E11" i="4" l="1"/>
  <c r="E15" i="2" l="1"/>
  <c r="B2" i="18" l="1"/>
  <c r="B3" i="18"/>
  <c r="F8" i="18"/>
  <c r="F9" i="18"/>
  <c r="F10" i="18"/>
  <c r="F11" i="18"/>
  <c r="D14" i="18"/>
  <c r="E14" i="18"/>
  <c r="F14" i="18"/>
  <c r="E10" i="9" l="1"/>
  <c r="E14" i="8" l="1"/>
  <c r="E12" i="6" l="1"/>
  <c r="E18" i="6" l="1"/>
  <c r="E19" i="6" l="1"/>
  <c r="E14" i="9" l="1"/>
  <c r="E12" i="4" l="1"/>
  <c r="E12" i="15" l="1"/>
  <c r="E11" i="17"/>
  <c r="E16" i="2"/>
  <c r="E21" i="3" l="1"/>
  <c r="E19" i="2"/>
  <c r="E12" i="14"/>
  <c r="E13" i="9" l="1"/>
  <c r="E25" i="7" l="1"/>
  <c r="E11" i="14" l="1"/>
  <c r="E8" i="14" l="1"/>
  <c r="E11" i="15"/>
  <c r="E9" i="15" l="1"/>
  <c r="E9" i="16" l="1"/>
  <c r="C11" i="16"/>
  <c r="D11" i="16"/>
  <c r="E11" i="16" l="1"/>
  <c r="E19" i="3"/>
  <c r="E20" i="8" l="1"/>
  <c r="E18" i="9"/>
  <c r="D23" i="8"/>
  <c r="C23" i="8"/>
  <c r="E19" i="9" l="1"/>
  <c r="E11" i="7" l="1"/>
  <c r="E23" i="7" l="1"/>
  <c r="F12" i="1" l="1"/>
  <c r="D22" i="1"/>
  <c r="D21" i="1"/>
  <c r="D19" i="1"/>
  <c r="D18" i="1"/>
  <c r="D17" i="1"/>
  <c r="D16" i="1"/>
  <c r="D15" i="1"/>
  <c r="D14" i="1"/>
  <c r="D13" i="1"/>
  <c r="D12" i="1"/>
  <c r="D11" i="1"/>
  <c r="A17" i="17"/>
  <c r="A14" i="16"/>
  <c r="A15" i="15"/>
  <c r="A15" i="14"/>
  <c r="A19" i="13"/>
  <c r="A16" i="12"/>
  <c r="A16" i="11"/>
  <c r="A17" i="10"/>
  <c r="A23" i="9"/>
  <c r="A25" i="8"/>
  <c r="A29" i="7"/>
  <c r="A25" i="6"/>
  <c r="A18" i="5"/>
  <c r="A17" i="4"/>
  <c r="A25" i="3"/>
  <c r="E9" i="17"/>
  <c r="E10" i="17"/>
  <c r="E10" i="16"/>
  <c r="E10" i="15"/>
  <c r="E9" i="14"/>
  <c r="E10" i="14"/>
  <c r="E9" i="12"/>
  <c r="E12" i="12"/>
  <c r="D14" i="11"/>
  <c r="C14" i="11"/>
  <c r="E9" i="11"/>
  <c r="E10" i="11"/>
  <c r="E11" i="11"/>
  <c r="E12" i="11"/>
  <c r="E13" i="11"/>
  <c r="E8" i="11"/>
  <c r="C14" i="10"/>
  <c r="E14" i="10" s="1"/>
  <c r="E9" i="10"/>
  <c r="E10" i="10"/>
  <c r="E12" i="10"/>
  <c r="E13" i="10"/>
  <c r="E8" i="10"/>
  <c r="E9" i="9"/>
  <c r="E11" i="9"/>
  <c r="E12" i="9"/>
  <c r="E15" i="9"/>
  <c r="E16" i="9"/>
  <c r="E17" i="9"/>
  <c r="D22" i="8"/>
  <c r="C22" i="8"/>
  <c r="E9" i="8"/>
  <c r="E10" i="8"/>
  <c r="E11" i="8"/>
  <c r="E12" i="8"/>
  <c r="E13" i="8"/>
  <c r="E15" i="8"/>
  <c r="E16" i="8"/>
  <c r="E17" i="8"/>
  <c r="E18" i="8"/>
  <c r="E19" i="8"/>
  <c r="E21" i="8"/>
  <c r="E8" i="8"/>
  <c r="D26" i="7"/>
  <c r="C26" i="7"/>
  <c r="E10" i="7"/>
  <c r="E12" i="7"/>
  <c r="E13" i="7"/>
  <c r="E14" i="7"/>
  <c r="E15" i="7"/>
  <c r="E16" i="7"/>
  <c r="E17" i="7"/>
  <c r="E18" i="7"/>
  <c r="E19" i="7"/>
  <c r="E20" i="7"/>
  <c r="E22" i="7"/>
  <c r="E8" i="7"/>
  <c r="C22" i="6"/>
  <c r="E9" i="6"/>
  <c r="E10" i="6"/>
  <c r="E11" i="6"/>
  <c r="E13" i="6"/>
  <c r="E14" i="6"/>
  <c r="E15" i="6"/>
  <c r="E16" i="6"/>
  <c r="E17" i="6"/>
  <c r="E21" i="6"/>
  <c r="D14" i="5"/>
  <c r="C14" i="5"/>
  <c r="E9" i="5"/>
  <c r="E10" i="5"/>
  <c r="E11" i="5"/>
  <c r="E8" i="5"/>
  <c r="D14" i="4"/>
  <c r="C14" i="4"/>
  <c r="E9" i="4"/>
  <c r="E10" i="4"/>
  <c r="E8" i="4"/>
  <c r="C22" i="3"/>
  <c r="E9" i="3"/>
  <c r="E10" i="3"/>
  <c r="E11" i="3"/>
  <c r="E12" i="3"/>
  <c r="E13" i="3"/>
  <c r="E14" i="3"/>
  <c r="E15" i="3"/>
  <c r="E8" i="3"/>
  <c r="E9" i="2"/>
  <c r="E10" i="2"/>
  <c r="E11" i="2"/>
  <c r="E12" i="2"/>
  <c r="E13" i="2"/>
  <c r="E14" i="2"/>
  <c r="E8" i="2"/>
  <c r="E14" i="5" l="1"/>
  <c r="E14" i="4"/>
  <c r="E23" i="8"/>
  <c r="E22" i="8"/>
  <c r="E22" i="3"/>
  <c r="E26" i="7"/>
  <c r="E14" i="11"/>
  <c r="R11" i="7"/>
  <c r="Q11" i="7"/>
  <c r="P11" i="7"/>
  <c r="O11" i="7"/>
  <c r="S11" i="7" l="1"/>
  <c r="B3" i="1"/>
  <c r="B2" i="1"/>
  <c r="D11" i="13" l="1"/>
  <c r="C11" i="13"/>
  <c r="E11" i="13" s="1"/>
  <c r="C20" i="9"/>
  <c r="D20" i="9"/>
  <c r="F10" i="1" s="1"/>
  <c r="E20" i="9" l="1"/>
  <c r="E7" i="1"/>
  <c r="E17" i="1"/>
  <c r="D15" i="17"/>
  <c r="F22" i="1" s="1"/>
  <c r="E8" i="17"/>
  <c r="F20" i="1"/>
  <c r="E8" i="16"/>
  <c r="D13" i="15"/>
  <c r="F19" i="1" s="1"/>
  <c r="E8" i="15"/>
  <c r="D13" i="14"/>
  <c r="F21" i="1" s="1"/>
  <c r="C13" i="14"/>
  <c r="E18" i="1"/>
  <c r="E8" i="13"/>
  <c r="F13" i="1"/>
  <c r="E8" i="12"/>
  <c r="F11" i="1"/>
  <c r="E11" i="1"/>
  <c r="E12" i="1"/>
  <c r="E10" i="1"/>
  <c r="E8" i="9"/>
  <c r="F8" i="1"/>
  <c r="E8" i="1"/>
  <c r="E9" i="1"/>
  <c r="E8" i="6"/>
  <c r="F16" i="1"/>
  <c r="F17" i="1"/>
  <c r="A3" i="4"/>
  <c r="A3" i="5" s="1"/>
  <c r="A3" i="6" s="1"/>
  <c r="A3" i="7" s="1"/>
  <c r="A3" i="8" s="1"/>
  <c r="A3" i="9" s="1"/>
  <c r="A3" i="10" s="1"/>
  <c r="A3" i="11" s="1"/>
  <c r="A3" i="12" s="1"/>
  <c r="A3" i="13" s="1"/>
  <c r="A3" i="14" s="1"/>
  <c r="A3" i="15" s="1"/>
  <c r="A3" i="16" s="1"/>
  <c r="A3" i="17" s="1"/>
  <c r="A2" i="4"/>
  <c r="A2" i="5" s="1"/>
  <c r="A2" i="6" s="1"/>
  <c r="A2" i="7" s="1"/>
  <c r="A2" i="8" s="1"/>
  <c r="A2" i="9" s="1"/>
  <c r="A2" i="10" s="1"/>
  <c r="A2" i="11" s="1"/>
  <c r="A2" i="12" s="1"/>
  <c r="A2" i="13" s="1"/>
  <c r="A2" i="14" s="1"/>
  <c r="A2" i="15" s="1"/>
  <c r="A2" i="16" s="1"/>
  <c r="A2" i="17" s="1"/>
  <c r="F15" i="1"/>
  <c r="A3" i="3"/>
  <c r="A2" i="3"/>
  <c r="D20" i="2"/>
  <c r="F18" i="1"/>
  <c r="E13" i="1" l="1"/>
  <c r="G13" i="1" s="1"/>
  <c r="E21" i="1"/>
  <c r="G21" i="1" s="1"/>
  <c r="E13" i="14"/>
  <c r="E20" i="1"/>
  <c r="G20" i="1" s="1"/>
  <c r="F7" i="1"/>
  <c r="G7" i="1" s="1"/>
  <c r="E15" i="1"/>
  <c r="G15" i="1" s="1"/>
  <c r="C15" i="17"/>
  <c r="C20" i="2"/>
  <c r="E14" i="1" s="1"/>
  <c r="E16" i="1"/>
  <c r="G16" i="1" s="1"/>
  <c r="G18" i="1"/>
  <c r="G17" i="1"/>
  <c r="G11" i="1"/>
  <c r="G12" i="1"/>
  <c r="G10" i="1"/>
  <c r="G8" i="1"/>
  <c r="C13" i="15"/>
  <c r="G14" i="1" l="1"/>
  <c r="E19" i="1"/>
  <c r="G19" i="1" s="1"/>
  <c r="E13" i="15"/>
  <c r="E22" i="1"/>
  <c r="G22" i="1" s="1"/>
  <c r="E15" i="17"/>
  <c r="E20" i="2"/>
  <c r="D22" i="6"/>
  <c r="E22" i="6" s="1"/>
  <c r="F9" i="1" l="1"/>
  <c r="G9" i="1" s="1"/>
</calcChain>
</file>

<file path=xl/sharedStrings.xml><?xml version="1.0" encoding="utf-8"?>
<sst xmlns="http://schemas.openxmlformats.org/spreadsheetml/2006/main" count="347" uniqueCount="124">
  <si>
    <t>NO.</t>
  </si>
  <si>
    <t>KOMODITI</t>
  </si>
  <si>
    <t>Beras</t>
  </si>
  <si>
    <t>Minyak Goreng</t>
  </si>
  <si>
    <t>kacang Kedelai</t>
  </si>
  <si>
    <t>Kacang Tanah</t>
  </si>
  <si>
    <t>Jagung</t>
  </si>
  <si>
    <t>Bawang Merah</t>
  </si>
  <si>
    <t>Bawang Putih</t>
  </si>
  <si>
    <t>Cabe Merah Besar</t>
  </si>
  <si>
    <t>Cabe Merah Kecil</t>
  </si>
  <si>
    <t>JENIS KOMODITI : BAWANG MERAH</t>
  </si>
  <si>
    <t>Sumber Bawang</t>
  </si>
  <si>
    <t>H. Awi</t>
  </si>
  <si>
    <t>Suhadi</t>
  </si>
  <si>
    <t>Dayat</t>
  </si>
  <si>
    <t>PT. Sumber Pangan / CV. AS</t>
  </si>
  <si>
    <t>Daging Sapi</t>
  </si>
  <si>
    <t>Daging Ayam Ras</t>
  </si>
  <si>
    <t>Telur Ayam ras</t>
  </si>
  <si>
    <t>JENIS KOMODITI : BAWANG PUTIH</t>
  </si>
  <si>
    <t>JENIS KOMODITI : CABE MERAH BESAR</t>
  </si>
  <si>
    <t>JENIS KOMODITI : CABE MERAH KECIL</t>
  </si>
  <si>
    <t>UD. Damai Ceria</t>
  </si>
  <si>
    <t>CV. Sumber Alam Lestari</t>
  </si>
  <si>
    <t>JENIS KOMODITI : KEDELAI</t>
  </si>
  <si>
    <t>JENIS KOMODITI : GULA</t>
  </si>
  <si>
    <t>JENIS KOMODITI : BERAS</t>
  </si>
  <si>
    <t xml:space="preserve"> </t>
  </si>
  <si>
    <t>PT. Rantai Mas Abadi</t>
  </si>
  <si>
    <t>CV. Cahaya Abadi</t>
  </si>
  <si>
    <t>Perum Bulog Bangka</t>
  </si>
  <si>
    <t>Perum Bulog Belitung</t>
  </si>
  <si>
    <t>JENIS KOMODITI : MINYAK GORENG</t>
  </si>
  <si>
    <t>CV. Bina Purnama Bersama</t>
  </si>
  <si>
    <t>JENIS KOMODITI : KACANG TANAH</t>
  </si>
  <si>
    <t>JENIS KOMODITI : JAGUNG</t>
  </si>
  <si>
    <t>CV. Elisabeth</t>
  </si>
  <si>
    <t>PT. BTK Rudiman</t>
  </si>
  <si>
    <t>CV. Arisa</t>
  </si>
  <si>
    <t>UD. Mawar Jaya</t>
  </si>
  <si>
    <t>PT. Menara Nusantara Prima</t>
  </si>
  <si>
    <t>JUMLAH</t>
  </si>
  <si>
    <t>JENIS KOMODITI : DAGING SAPI</t>
  </si>
  <si>
    <t>JENIS KOMODITI : TELUR AYAM RAS</t>
  </si>
  <si>
    <t>JENIS KOMODITI : DAGING AYAM RAS</t>
  </si>
  <si>
    <t>PT. Semesta Mitra Sejahtera</t>
  </si>
  <si>
    <t>Achan</t>
  </si>
  <si>
    <t>JENIS KOMODITI : DAGING KERBAU BEKU</t>
  </si>
  <si>
    <t>Gula Pasir</t>
  </si>
  <si>
    <t>NAMA PERUSAHAAN / PELAKU USAHA</t>
  </si>
  <si>
    <t>JUMLAH STOK YANG ADA SAAT INI (TON)</t>
  </si>
  <si>
    <t>JUMLAH PENGADAAN/PASOKAN YANG AKAN MASUK DALAM MINGGU INI (TON)</t>
  </si>
  <si>
    <t>KETERANGAN</t>
  </si>
  <si>
    <t>JUMLAH TOTAL KETERSEDIAAN BAPOK DALAM MINGGU INI (TON)</t>
  </si>
  <si>
    <t>REKAP DATA STOK DAN PASOKAN BARANG KEBUTUHAN POKOK PER KOMODITI DAN PER PELAKU USAHA</t>
  </si>
  <si>
    <t>Menara Grup Bangka</t>
  </si>
  <si>
    <t>Daging Kerbau Beku</t>
  </si>
  <si>
    <t>Hamid</t>
  </si>
  <si>
    <t>JENIS KOMODITI : GARAM YODIUM</t>
  </si>
  <si>
    <t>Garam Yodium</t>
  </si>
  <si>
    <t>JENIS KOMODITI : TEPUNG TERIGU</t>
  </si>
  <si>
    <t>Tepung Terigu</t>
  </si>
  <si>
    <t>Daging Sapi Beku</t>
  </si>
  <si>
    <t>Hypermart</t>
  </si>
  <si>
    <t>PT. Heral (UD. Satwa)</t>
  </si>
  <si>
    <t>PT. Pelita Trijaya Bersinar (Patriot)</t>
  </si>
  <si>
    <t>H. Rustam</t>
  </si>
  <si>
    <t xml:space="preserve">H. Zubairi </t>
  </si>
  <si>
    <t>Akiun</t>
  </si>
  <si>
    <t>JUMLAH PELAKU USAHA YANG TERPANTAU</t>
  </si>
  <si>
    <t>REKAP DATA STOK DAN PASOKAN MINGGUAN BARANG KEBUTUHAN POKOK PER KOMODITI DARI BEBERAPA PELAKU USAHA</t>
  </si>
  <si>
    <t>Didatangkan secara kontinyu</t>
  </si>
  <si>
    <t>Hj. Neneng</t>
  </si>
  <si>
    <t>Bina purnama bersama</t>
  </si>
  <si>
    <t>*</t>
  </si>
  <si>
    <t xml:space="preserve"> T.J Mart group</t>
  </si>
  <si>
    <t>T.J Mart Group</t>
  </si>
  <si>
    <t>KET</t>
  </si>
  <si>
    <t>jumlah distributor :</t>
  </si>
  <si>
    <t>0</t>
  </si>
  <si>
    <t>CV, Acing Jaya</t>
  </si>
  <si>
    <t>CV. Acing Jaya</t>
  </si>
  <si>
    <t>CV.ACING Jaya</t>
  </si>
  <si>
    <t>NAMA DISTRIBUTOR / PELAKU USAHA</t>
  </si>
  <si>
    <t>Sumber bawang</t>
  </si>
  <si>
    <t>PT. Bintang Mas</t>
  </si>
  <si>
    <t>PT. Manunggal Lestari Indonesia</t>
  </si>
  <si>
    <t>5.</t>
  </si>
  <si>
    <t>PT. Ciomas</t>
  </si>
  <si>
    <t>Arfan Bawang</t>
  </si>
  <si>
    <t>9.</t>
  </si>
  <si>
    <t>PT Niaga Nirwana</t>
  </si>
  <si>
    <t>UD Mawar Jaya</t>
  </si>
  <si>
    <t>4.</t>
  </si>
  <si>
    <t>CV. Aching Jaya</t>
  </si>
  <si>
    <t>Bulog Belitung</t>
  </si>
  <si>
    <t>t</t>
  </si>
  <si>
    <t>6.</t>
  </si>
  <si>
    <t>Andri Telur</t>
  </si>
  <si>
    <t>3.</t>
  </si>
  <si>
    <t>Bulog Cab. Bangka</t>
  </si>
  <si>
    <t>Bulog Cab. Belitung</t>
  </si>
  <si>
    <t>CV.Anugrah makmur sukses mandiri</t>
  </si>
  <si>
    <t>CV. Anugrah sukses mandiri</t>
  </si>
  <si>
    <t xml:space="preserve">CV Anugrah makmur </t>
  </si>
  <si>
    <t>14.</t>
  </si>
  <si>
    <t>7.</t>
  </si>
  <si>
    <t>Chong Shin telur</t>
  </si>
  <si>
    <t>10.</t>
  </si>
  <si>
    <t>11.</t>
  </si>
  <si>
    <t>Toko Ace Jaya</t>
  </si>
  <si>
    <t>LM Bawang</t>
  </si>
  <si>
    <t>Heppy Bawang</t>
  </si>
  <si>
    <t>12.</t>
  </si>
  <si>
    <t>LM&gt; Bawang</t>
  </si>
  <si>
    <t>13.</t>
  </si>
  <si>
    <t xml:space="preserve">Ace Jaya </t>
  </si>
  <si>
    <t>PGK Bawang</t>
  </si>
  <si>
    <t>PT.Niaga Naditama</t>
  </si>
  <si>
    <t xml:space="preserve">LM. Bawang </t>
  </si>
  <si>
    <t>DATA PER 18 Agst 2026 s.d 23 Agst 2026</t>
  </si>
  <si>
    <t>MINGGU KE 03 (Tiga) Bulan Agst Tahun 2026</t>
  </si>
  <si>
    <t>PT Belitang Panen 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</si>
</sst>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\-mmm"/>
    <numFmt numFmtId="166" formatCode="#,##0.000"/>
    <numFmt numFmtId="167" formatCode="0_);\(0\)"/>
    <numFmt numFmtId="168" formatCode="#,##0.0"/>
    <numFmt numFmtId="169" formatCode="0.000"/>
  </numFmts>
  <fonts count="32" x14ac:knownFonts="1">
    <font>
      <sz val="11"/>
      <name val="Calibri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sz val="12"/>
      <color rgb="FF000000"/>
      <name val="Arial"/>
      <family val="2"/>
    </font>
    <font>
      <b/>
      <sz val="12"/>
      <color rgb="FF22222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color rgb="FF17375E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b/>
      <sz val="14"/>
      <color rgb="FF00206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B05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222222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i/>
      <sz val="12"/>
      <color rgb="FFFF000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15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quotePrefix="1" applyFont="1" applyAlignment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/>
    <xf numFmtId="166" fontId="3" fillId="0" borderId="0" xfId="0" applyNumberFormat="1" applyFont="1">
      <alignment vertical="center"/>
    </xf>
    <xf numFmtId="0" fontId="9" fillId="0" borderId="1" xfId="0" applyFont="1" applyBorder="1" applyAlignment="1">
      <alignment vertical="center" wrapText="1"/>
    </xf>
    <xf numFmtId="167" fontId="6" fillId="0" borderId="1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168" fontId="18" fillId="0" borderId="1" xfId="0" applyNumberFormat="1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168" fontId="17" fillId="0" borderId="1" xfId="0" applyNumberFormat="1" applyFont="1" applyBorder="1" applyAlignment="1">
      <alignment horizontal="right" vertical="center" wrapText="1"/>
    </xf>
    <xf numFmtId="168" fontId="17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1" fillId="0" borderId="0" xfId="0" applyNumberFormat="1" applyFont="1" applyAlignment="1"/>
    <xf numFmtId="168" fontId="3" fillId="0" borderId="1" xfId="0" applyNumberFormat="1" applyFont="1" applyBorder="1">
      <alignment vertical="center"/>
    </xf>
    <xf numFmtId="168" fontId="18" fillId="0" borderId="1" xfId="0" quotePrefix="1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168" fontId="13" fillId="0" borderId="1" xfId="0" applyNumberFormat="1" applyFont="1" applyBorder="1" applyAlignment="1">
      <alignment horizontal="right" vertical="center"/>
    </xf>
    <xf numFmtId="0" fontId="20" fillId="0" borderId="0" xfId="0" applyFont="1" applyAlignment="1"/>
    <xf numFmtId="0" fontId="20" fillId="0" borderId="1" xfId="0" applyFont="1" applyBorder="1" applyAlignment="1"/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/>
    </xf>
    <xf numFmtId="168" fontId="28" fillId="0" borderId="1" xfId="0" applyNumberFormat="1" applyFont="1" applyBorder="1" applyAlignment="1">
      <alignment horizontal="right" vertical="center"/>
    </xf>
    <xf numFmtId="0" fontId="22" fillId="0" borderId="1" xfId="0" applyFont="1" applyBorder="1">
      <alignment vertical="center"/>
    </xf>
    <xf numFmtId="166" fontId="24" fillId="0" borderId="1" xfId="0" applyNumberFormat="1" applyFont="1" applyBorder="1" applyAlignment="1">
      <alignment horizontal="right" vertical="center"/>
    </xf>
    <xf numFmtId="166" fontId="24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>
      <alignment vertical="center"/>
    </xf>
    <xf numFmtId="168" fontId="29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8" fontId="9" fillId="0" borderId="1" xfId="0" quotePrefix="1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 wrapText="1"/>
    </xf>
    <xf numFmtId="168" fontId="9" fillId="0" borderId="1" xfId="0" quotePrefix="1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1" xfId="0" applyFont="1" applyBorder="1" applyAlignment="1"/>
    <xf numFmtId="168" fontId="17" fillId="0" borderId="1" xfId="0" quotePrefix="1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69" fontId="9" fillId="0" borderId="1" xfId="0" quotePrefix="1" applyNumberFormat="1" applyFont="1" applyBorder="1" applyAlignment="1">
      <alignment horizontal="right" vertical="center"/>
    </xf>
    <xf numFmtId="0" fontId="9" fillId="0" borderId="1" xfId="0" quotePrefix="1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 wrapText="1"/>
    </xf>
    <xf numFmtId="16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showGridLines="0" view="pageBreakPreview" topLeftCell="B1" zoomScale="87" zoomScaleNormal="85" zoomScaleSheetLayoutView="87" workbookViewId="0">
      <selection activeCell="F11" sqref="F11"/>
    </sheetView>
  </sheetViews>
  <sheetFormatPr defaultColWidth="9.140625" defaultRowHeight="15" x14ac:dyDescent="0.2"/>
  <cols>
    <col min="1" max="1" width="7.28515625" style="1" customWidth="1"/>
    <col min="2" max="2" width="6.85546875" style="2" customWidth="1"/>
    <col min="3" max="3" width="26.42578125" style="1" customWidth="1"/>
    <col min="4" max="4" width="19.85546875" style="1" customWidth="1"/>
    <col min="5" max="5" width="21.42578125" style="1" customWidth="1"/>
    <col min="6" max="6" width="30.85546875" style="1" customWidth="1"/>
    <col min="7" max="7" width="23" style="1" customWidth="1"/>
    <col min="8" max="8" width="13.28515625" style="1" customWidth="1"/>
    <col min="9" max="9" width="8.7109375" style="1" customWidth="1"/>
    <col min="10" max="11" width="9.140625" style="1"/>
    <col min="12" max="12" width="11.85546875" style="3" customWidth="1"/>
    <col min="13" max="13" width="12" style="1" customWidth="1"/>
    <col min="14" max="15" width="14.140625" style="1" customWidth="1"/>
    <col min="16" max="16384" width="9.140625" style="1"/>
  </cols>
  <sheetData>
    <row r="1" spans="2:15" ht="45" customHeight="1" x14ac:dyDescent="0.2">
      <c r="B1" s="148" t="s">
        <v>71</v>
      </c>
      <c r="C1" s="148"/>
      <c r="D1" s="148"/>
      <c r="E1" s="148"/>
      <c r="F1" s="148"/>
      <c r="G1" s="148"/>
      <c r="H1" s="148"/>
    </row>
    <row r="2" spans="2:15" ht="19.5" customHeight="1" x14ac:dyDescent="0.2">
      <c r="B2" s="150" t="str">
        <f>BM!A2</f>
        <v>MINGGU KE 03 (Tiga) Bulan Agst Tahun 2026</v>
      </c>
      <c r="C2" s="150"/>
      <c r="D2" s="150"/>
      <c r="E2" s="150"/>
      <c r="F2" s="150"/>
      <c r="G2" s="150"/>
      <c r="H2" s="150"/>
    </row>
    <row r="3" spans="2:15" ht="18" x14ac:dyDescent="0.2">
      <c r="B3" s="149" t="str">
        <f>BM!A3</f>
        <v>DATA PER 18 Agst 2026 s.d 23 Agst 2026</v>
      </c>
      <c r="C3" s="150"/>
      <c r="D3" s="150"/>
      <c r="E3" s="150"/>
      <c r="F3" s="150"/>
      <c r="G3" s="150"/>
      <c r="H3" s="150"/>
    </row>
    <row r="4" spans="2:15" ht="15.75" x14ac:dyDescent="0.2">
      <c r="B4" s="4"/>
    </row>
    <row r="5" spans="2:15" ht="39.75" customHeight="1" x14ac:dyDescent="0.2">
      <c r="B5" s="151" t="s">
        <v>0</v>
      </c>
      <c r="C5" s="151" t="s">
        <v>1</v>
      </c>
      <c r="D5" s="146" t="s">
        <v>70</v>
      </c>
      <c r="E5" s="146" t="s">
        <v>51</v>
      </c>
      <c r="F5" s="146" t="s">
        <v>52</v>
      </c>
      <c r="G5" s="146" t="s">
        <v>54</v>
      </c>
      <c r="H5" s="144" t="s">
        <v>78</v>
      </c>
      <c r="M5" s="5"/>
      <c r="N5" s="5"/>
      <c r="O5" s="5"/>
    </row>
    <row r="6" spans="2:15" s="6" customFormat="1" ht="24.75" customHeight="1" x14ac:dyDescent="0.25">
      <c r="B6" s="151"/>
      <c r="C6" s="151"/>
      <c r="D6" s="147"/>
      <c r="E6" s="147"/>
      <c r="F6" s="147"/>
      <c r="G6" s="147"/>
      <c r="H6" s="145"/>
      <c r="M6" s="7"/>
      <c r="N6" s="7"/>
      <c r="O6" s="7"/>
    </row>
    <row r="7" spans="2:15" s="2" customFormat="1" ht="30" customHeight="1" x14ac:dyDescent="0.25">
      <c r="B7" s="8">
        <v>1</v>
      </c>
      <c r="C7" s="9" t="s">
        <v>2</v>
      </c>
      <c r="D7" s="72">
        <v>17</v>
      </c>
      <c r="E7" s="80">
        <f>Beras!C26</f>
        <v>5606.6</v>
      </c>
      <c r="F7" s="80">
        <f>Beras!D26</f>
        <v>400.1</v>
      </c>
      <c r="G7" s="81">
        <f>E7+F7</f>
        <v>6006.7000000000007</v>
      </c>
      <c r="H7" s="141" t="s">
        <v>72</v>
      </c>
      <c r="L7" s="10"/>
      <c r="M7" s="11"/>
      <c r="N7" s="11"/>
      <c r="O7" s="11"/>
    </row>
    <row r="8" spans="2:15" ht="30" customHeight="1" x14ac:dyDescent="0.2">
      <c r="B8" s="8">
        <v>2</v>
      </c>
      <c r="C8" s="9" t="s">
        <v>49</v>
      </c>
      <c r="D8" s="72">
        <v>14</v>
      </c>
      <c r="E8" s="80">
        <f>Gula!C22</f>
        <v>438.40000000000003</v>
      </c>
      <c r="F8" s="80">
        <f>Gula!D22</f>
        <v>60.2</v>
      </c>
      <c r="G8" s="81">
        <f t="shared" ref="G8:G22" si="0">E8+F8</f>
        <v>498.6</v>
      </c>
      <c r="H8" s="142"/>
      <c r="M8" s="5"/>
      <c r="N8" s="5"/>
      <c r="O8" s="5"/>
    </row>
    <row r="9" spans="2:15" ht="30" customHeight="1" x14ac:dyDescent="0.2">
      <c r="B9" s="8">
        <v>3</v>
      </c>
      <c r="C9" s="9" t="s">
        <v>62</v>
      </c>
      <c r="D9" s="72">
        <v>13</v>
      </c>
      <c r="E9" s="80">
        <f>Terigu!C22</f>
        <v>184.49999999999997</v>
      </c>
      <c r="F9" s="80">
        <f>Terigu!D22</f>
        <v>35.1</v>
      </c>
      <c r="G9" s="81">
        <f t="shared" si="0"/>
        <v>219.59999999999997</v>
      </c>
      <c r="H9" s="142"/>
      <c r="M9" s="5"/>
      <c r="N9" s="5"/>
      <c r="O9" s="5"/>
    </row>
    <row r="10" spans="2:15" ht="30" customHeight="1" x14ac:dyDescent="0.2">
      <c r="B10" s="8">
        <v>4</v>
      </c>
      <c r="C10" s="9" t="s">
        <v>3</v>
      </c>
      <c r="D10" s="72">
        <v>12</v>
      </c>
      <c r="E10" s="80">
        <f>Migor!C20</f>
        <v>967.4</v>
      </c>
      <c r="F10" s="80">
        <f>Migor!D20</f>
        <v>0.1</v>
      </c>
      <c r="G10" s="81">
        <f t="shared" si="0"/>
        <v>967.5</v>
      </c>
      <c r="H10" s="142"/>
      <c r="M10" s="5"/>
      <c r="N10" s="5"/>
      <c r="O10" s="5"/>
    </row>
    <row r="11" spans="2:15" ht="30" customHeight="1" x14ac:dyDescent="0.2">
      <c r="B11" s="8">
        <v>5</v>
      </c>
      <c r="C11" s="9" t="s">
        <v>4</v>
      </c>
      <c r="D11" s="72">
        <f>Kedelai!C16</f>
        <v>6</v>
      </c>
      <c r="E11" s="80">
        <f>Kedelai!C14</f>
        <v>295</v>
      </c>
      <c r="F11" s="80">
        <f>Kedelai!D14</f>
        <v>0</v>
      </c>
      <c r="G11" s="81">
        <f t="shared" si="0"/>
        <v>295</v>
      </c>
      <c r="H11" s="142"/>
      <c r="M11" s="5"/>
      <c r="N11" s="5"/>
      <c r="O11" s="5"/>
    </row>
    <row r="12" spans="2:15" ht="30" customHeight="1" x14ac:dyDescent="0.2">
      <c r="B12" s="8">
        <v>6</v>
      </c>
      <c r="C12" s="9" t="s">
        <v>5</v>
      </c>
      <c r="D12" s="72">
        <f>'Kacang Tanah'!C17</f>
        <v>6</v>
      </c>
      <c r="E12" s="80">
        <f>'Kacang Tanah'!C14</f>
        <v>0</v>
      </c>
      <c r="F12" s="79" t="str">
        <f>'Kacang Tanah'!D14</f>
        <v>0</v>
      </c>
      <c r="G12" s="81">
        <f t="shared" si="0"/>
        <v>0</v>
      </c>
      <c r="H12" s="142"/>
      <c r="M12" s="5"/>
      <c r="N12" s="5"/>
      <c r="O12" s="5"/>
    </row>
    <row r="13" spans="2:15" ht="30" customHeight="1" x14ac:dyDescent="0.2">
      <c r="B13" s="8">
        <v>7</v>
      </c>
      <c r="C13" s="9" t="s">
        <v>6</v>
      </c>
      <c r="D13" s="72">
        <f>Jagung!C16</f>
        <v>3</v>
      </c>
      <c r="E13" s="80">
        <f>Jagung!C13</f>
        <v>0</v>
      </c>
      <c r="F13" s="80">
        <f>Jagung!D13</f>
        <v>0</v>
      </c>
      <c r="G13" s="81">
        <f t="shared" si="0"/>
        <v>0</v>
      </c>
      <c r="H13" s="142"/>
      <c r="M13" s="5"/>
      <c r="N13" s="5"/>
      <c r="O13" s="5"/>
    </row>
    <row r="14" spans="2:15" ht="30" customHeight="1" x14ac:dyDescent="0.2">
      <c r="B14" s="8">
        <v>8</v>
      </c>
      <c r="C14" s="9" t="s">
        <v>7</v>
      </c>
      <c r="D14" s="72">
        <f>BM!C22</f>
        <v>8</v>
      </c>
      <c r="E14" s="80">
        <f>BM!C20</f>
        <v>42.203000000000003</v>
      </c>
      <c r="F14" s="80">
        <v>8</v>
      </c>
      <c r="G14" s="81">
        <f t="shared" si="0"/>
        <v>50.203000000000003</v>
      </c>
      <c r="H14" s="142"/>
      <c r="M14" s="5"/>
      <c r="N14" s="5"/>
      <c r="O14" s="5"/>
    </row>
    <row r="15" spans="2:15" ht="30" customHeight="1" x14ac:dyDescent="0.2">
      <c r="B15" s="8">
        <v>9</v>
      </c>
      <c r="C15" s="9" t="s">
        <v>8</v>
      </c>
      <c r="D15" s="72">
        <f>BP!C25</f>
        <v>10</v>
      </c>
      <c r="E15" s="80">
        <f>BP!C22</f>
        <v>24.413999999999998</v>
      </c>
      <c r="F15" s="80">
        <f>BP!D22</f>
        <v>29</v>
      </c>
      <c r="G15" s="81">
        <f>E15+F15</f>
        <v>53.414000000000001</v>
      </c>
      <c r="H15" s="142"/>
      <c r="M15" s="5"/>
      <c r="N15" s="5"/>
      <c r="O15" s="5"/>
    </row>
    <row r="16" spans="2:15" ht="30" customHeight="1" x14ac:dyDescent="0.2">
      <c r="B16" s="8">
        <v>10</v>
      </c>
      <c r="C16" s="9" t="s">
        <v>9</v>
      </c>
      <c r="D16" s="72">
        <f>CB!C18</f>
        <v>5</v>
      </c>
      <c r="E16" s="80">
        <f>CB!C14</f>
        <v>1.41</v>
      </c>
      <c r="F16" s="80">
        <f>CB!D14</f>
        <v>0</v>
      </c>
      <c r="G16" s="81">
        <f t="shared" si="0"/>
        <v>1.41</v>
      </c>
      <c r="H16" s="142"/>
      <c r="M16" s="5"/>
      <c r="N16" s="5"/>
      <c r="O16" s="5"/>
    </row>
    <row r="17" spans="2:15" ht="30" customHeight="1" x14ac:dyDescent="0.2">
      <c r="B17" s="8">
        <v>11</v>
      </c>
      <c r="C17" s="9" t="s">
        <v>10</v>
      </c>
      <c r="D17" s="72">
        <f>CK!C17</f>
        <v>5</v>
      </c>
      <c r="E17" s="80">
        <f>CK!C14</f>
        <v>0.70399999999999996</v>
      </c>
      <c r="F17" s="80">
        <f>CK!D14</f>
        <v>0</v>
      </c>
      <c r="G17" s="81">
        <f t="shared" si="0"/>
        <v>0.70399999999999996</v>
      </c>
      <c r="H17" s="142"/>
      <c r="M17" s="5"/>
      <c r="N17" s="5"/>
      <c r="O17" s="5"/>
    </row>
    <row r="18" spans="2:15" ht="30" customHeight="1" x14ac:dyDescent="0.2">
      <c r="B18" s="8">
        <v>12</v>
      </c>
      <c r="C18" s="9" t="s">
        <v>60</v>
      </c>
      <c r="D18" s="72">
        <f>Garam!C19</f>
        <v>1</v>
      </c>
      <c r="E18" s="80">
        <f>Garam!C11</f>
        <v>163</v>
      </c>
      <c r="F18" s="80">
        <f>Garam!D11</f>
        <v>0</v>
      </c>
      <c r="G18" s="81">
        <f t="shared" si="0"/>
        <v>163</v>
      </c>
      <c r="H18" s="142"/>
      <c r="M18" s="5"/>
      <c r="N18" s="5"/>
      <c r="O18" s="5"/>
    </row>
    <row r="19" spans="2:15" ht="30" customHeight="1" x14ac:dyDescent="0.2">
      <c r="B19" s="8">
        <v>13</v>
      </c>
      <c r="C19" s="9" t="s">
        <v>17</v>
      </c>
      <c r="D19" s="72">
        <f>Sapi!C15</f>
        <v>4</v>
      </c>
      <c r="E19" s="80">
        <f>Sapi!C13</f>
        <v>35.005000000000003</v>
      </c>
      <c r="F19" s="80">
        <f>Sapi!D13</f>
        <v>0</v>
      </c>
      <c r="G19" s="81">
        <f t="shared" si="0"/>
        <v>35.005000000000003</v>
      </c>
      <c r="H19" s="142"/>
      <c r="M19" s="5"/>
      <c r="N19" s="5"/>
      <c r="O19" s="5"/>
    </row>
    <row r="20" spans="2:15" ht="36" customHeight="1" x14ac:dyDescent="0.2">
      <c r="B20" s="8">
        <v>14</v>
      </c>
      <c r="C20" s="9" t="s">
        <v>57</v>
      </c>
      <c r="D20" s="72">
        <v>3</v>
      </c>
      <c r="E20" s="80">
        <f>'Kerbau Beku'!C11</f>
        <v>0</v>
      </c>
      <c r="F20" s="80">
        <f>'Kerbau Beku'!D11</f>
        <v>0</v>
      </c>
      <c r="G20" s="81">
        <f t="shared" si="0"/>
        <v>0</v>
      </c>
      <c r="H20" s="142"/>
      <c r="M20" s="5"/>
      <c r="N20" s="5"/>
      <c r="O20" s="5"/>
    </row>
    <row r="21" spans="2:15" ht="30" customHeight="1" x14ac:dyDescent="0.2">
      <c r="B21" s="8">
        <v>15</v>
      </c>
      <c r="C21" s="9" t="s">
        <v>18</v>
      </c>
      <c r="D21" s="72">
        <f>Ayam!C15</f>
        <v>4</v>
      </c>
      <c r="E21" s="80">
        <f>Ayam!C13</f>
        <v>409.3</v>
      </c>
      <c r="F21" s="80">
        <f>Ayam!D13</f>
        <v>20</v>
      </c>
      <c r="G21" s="81">
        <f t="shared" si="0"/>
        <v>429.3</v>
      </c>
      <c r="H21" s="142"/>
    </row>
    <row r="22" spans="2:15" ht="30" customHeight="1" x14ac:dyDescent="0.2">
      <c r="B22" s="8">
        <v>16</v>
      </c>
      <c r="C22" s="9" t="s">
        <v>19</v>
      </c>
      <c r="D22" s="72">
        <f>'Telur '!C17</f>
        <v>4</v>
      </c>
      <c r="E22" s="80">
        <f>'Telur '!C15</f>
        <v>37.5</v>
      </c>
      <c r="F22" s="80">
        <f>'Telur '!D15</f>
        <v>32.700000000000003</v>
      </c>
      <c r="G22" s="81">
        <f t="shared" si="0"/>
        <v>70.2</v>
      </c>
      <c r="H22" s="143"/>
    </row>
    <row r="23" spans="2:15" ht="24.95" customHeight="1" x14ac:dyDescent="0.2">
      <c r="B23" s="12"/>
      <c r="C23" s="13"/>
      <c r="D23" s="13"/>
    </row>
  </sheetData>
  <mergeCells count="11">
    <mergeCell ref="H7:H22"/>
    <mergeCell ref="H5:H6"/>
    <mergeCell ref="G5:G6"/>
    <mergeCell ref="B1:H1"/>
    <mergeCell ref="B3:H3"/>
    <mergeCell ref="B2:H2"/>
    <mergeCell ref="B5:B6"/>
    <mergeCell ref="C5:C6"/>
    <mergeCell ref="E5:E6"/>
    <mergeCell ref="F5:F6"/>
    <mergeCell ref="D5:D6"/>
  </mergeCells>
  <printOptions horizontalCentered="1"/>
  <pageMargins left="0.19685039370078741" right="0.55118110236220474" top="0.19685039370078741" bottom="0.55118110236220474" header="0.31496062992125984" footer="0.55118110236220474"/>
  <pageSetup paperSize="9" scale="84" fitToWidth="0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view="pageBreakPreview" topLeftCell="A7" zoomScale="74" zoomScaleNormal="85" zoomScaleSheetLayoutView="74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4.7109375" style="1" customWidth="1"/>
    <col min="3" max="3" width="25.85546875" style="1" customWidth="1"/>
    <col min="4" max="4" width="27.5703125" style="1" customWidth="1"/>
    <col min="5" max="6" width="22.85546875" style="1" customWidth="1"/>
    <col min="7" max="7" width="9.140625" style="1"/>
    <col min="8" max="8" width="16.140625" style="1" customWidth="1"/>
    <col min="9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Migor!A2</f>
        <v>MINGGU KE 03 (Tiga)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Migor!A3</f>
        <v>DATA PER 18 Agst 2026 s.d 23 Agst 2026</v>
      </c>
      <c r="B3" s="152"/>
      <c r="C3" s="152"/>
      <c r="D3" s="152"/>
      <c r="E3" s="152"/>
      <c r="F3" s="152"/>
    </row>
    <row r="5" spans="1:6" ht="15.75" x14ac:dyDescent="0.2">
      <c r="A5" s="4" t="s">
        <v>35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2" customFormat="1" ht="36.75" customHeight="1" x14ac:dyDescent="0.25">
      <c r="A8" s="35">
        <v>1</v>
      </c>
      <c r="B8" s="28" t="s">
        <v>38</v>
      </c>
      <c r="C8" s="86">
        <v>0</v>
      </c>
      <c r="D8" s="86">
        <v>0</v>
      </c>
      <c r="E8" s="87">
        <f>C8+D8</f>
        <v>0</v>
      </c>
      <c r="F8" s="20"/>
    </row>
    <row r="9" spans="1:6" ht="41.25" customHeight="1" x14ac:dyDescent="0.2">
      <c r="A9" s="27">
        <v>2</v>
      </c>
      <c r="B9" s="18" t="s">
        <v>34</v>
      </c>
      <c r="C9" s="86">
        <v>0</v>
      </c>
      <c r="D9" s="86">
        <v>0</v>
      </c>
      <c r="E9" s="87">
        <f>C9+D9</f>
        <v>0</v>
      </c>
      <c r="F9" s="39"/>
    </row>
    <row r="10" spans="1:6" ht="35.1" customHeight="1" x14ac:dyDescent="0.2">
      <c r="A10" s="27">
        <v>3</v>
      </c>
      <c r="B10" s="18" t="s">
        <v>37</v>
      </c>
      <c r="C10" s="86">
        <v>0</v>
      </c>
      <c r="D10" s="86">
        <v>0</v>
      </c>
      <c r="E10" s="87">
        <f>C10+D10</f>
        <v>0</v>
      </c>
      <c r="F10" s="39"/>
    </row>
    <row r="11" spans="1:6" s="2" customFormat="1" ht="35.1" customHeight="1" x14ac:dyDescent="0.25">
      <c r="A11" s="27">
        <v>4</v>
      </c>
      <c r="B11" s="38" t="s">
        <v>24</v>
      </c>
      <c r="C11" s="86">
        <v>0</v>
      </c>
      <c r="D11" s="86">
        <v>0</v>
      </c>
      <c r="E11" s="87">
        <v>0</v>
      </c>
      <c r="F11" s="20"/>
    </row>
    <row r="12" spans="1:6" ht="35.1" customHeight="1" x14ac:dyDescent="0.2">
      <c r="A12" s="42">
        <v>5</v>
      </c>
      <c r="B12" s="28" t="s">
        <v>40</v>
      </c>
      <c r="C12" s="86">
        <v>0</v>
      </c>
      <c r="D12" s="86">
        <v>0</v>
      </c>
      <c r="E12" s="87">
        <f>C12+D12</f>
        <v>0</v>
      </c>
      <c r="F12" s="128"/>
    </row>
    <row r="13" spans="1:6" ht="35.1" customHeight="1" x14ac:dyDescent="0.2">
      <c r="A13" s="42">
        <v>6</v>
      </c>
      <c r="B13" s="28" t="s">
        <v>39</v>
      </c>
      <c r="C13" s="86">
        <v>0</v>
      </c>
      <c r="D13" s="86">
        <v>0</v>
      </c>
      <c r="E13" s="87">
        <f>C13+D13</f>
        <v>0</v>
      </c>
      <c r="F13" s="39"/>
    </row>
    <row r="14" spans="1:6" s="4" customFormat="1" ht="27.75" customHeight="1" x14ac:dyDescent="0.25">
      <c r="A14" s="29" t="s">
        <v>42</v>
      </c>
      <c r="B14" s="29"/>
      <c r="C14" s="74">
        <f>SUM(C8:C13)</f>
        <v>0</v>
      </c>
      <c r="D14" s="91" t="s">
        <v>80</v>
      </c>
      <c r="E14" s="75">
        <f>C14+D14</f>
        <v>0</v>
      </c>
      <c r="F14" s="62"/>
    </row>
    <row r="16" spans="1:6" ht="93.75" customHeight="1" x14ac:dyDescent="0.2"/>
    <row r="17" spans="1:3" ht="31.5" customHeight="1" x14ac:dyDescent="0.2">
      <c r="A17" s="2" t="str">
        <f>BM!A22</f>
        <v>jumlah distributor :</v>
      </c>
      <c r="C17" s="73">
        <v>6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0" fitToWidth="0" fitToHeight="0" orientation="landscape" horizontalDpi="4294967293" r:id="rId1"/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view="pageBreakPreview" topLeftCell="A4" zoomScale="95" zoomScaleNormal="85" zoomScaleSheetLayoutView="95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5703125" style="1" customWidth="1"/>
    <col min="7" max="16384" width="9.140625" style="1"/>
  </cols>
  <sheetData>
    <row r="1" spans="1:11" ht="21" customHeight="1" x14ac:dyDescent="0.2">
      <c r="A1" s="152" t="s">
        <v>55</v>
      </c>
      <c r="B1" s="152"/>
      <c r="C1" s="152"/>
      <c r="D1" s="152"/>
      <c r="E1" s="152"/>
      <c r="F1" s="152"/>
    </row>
    <row r="2" spans="1:11" ht="19.5" customHeight="1" x14ac:dyDescent="0.2">
      <c r="A2" s="152" t="str">
        <f>'Kacang Tanah'!A2:F2</f>
        <v>MINGGU KE 03 (Tiga) Bulan Agst Tahun 2026</v>
      </c>
      <c r="B2" s="152"/>
      <c r="C2" s="152"/>
      <c r="D2" s="152"/>
      <c r="E2" s="152"/>
      <c r="F2" s="152"/>
    </row>
    <row r="3" spans="1:11" ht="19.5" customHeight="1" x14ac:dyDescent="0.2">
      <c r="A3" s="152" t="str">
        <f>'Kacang Tanah'!A3:F3</f>
        <v>DATA PER 18 Agst 2026 s.d 23 Agst 2026</v>
      </c>
      <c r="B3" s="152"/>
      <c r="C3" s="152"/>
      <c r="D3" s="152"/>
      <c r="E3" s="152"/>
      <c r="F3" s="152"/>
    </row>
    <row r="5" spans="1:11" ht="15.75" x14ac:dyDescent="0.2">
      <c r="A5" s="4" t="s">
        <v>25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1" s="24" customFormat="1" ht="35.25" customHeight="1" x14ac:dyDescent="0.2">
      <c r="A8" s="25">
        <v>1</v>
      </c>
      <c r="B8" s="19" t="s">
        <v>24</v>
      </c>
      <c r="C8" s="87">
        <v>219</v>
      </c>
      <c r="D8" s="86">
        <v>0</v>
      </c>
      <c r="E8" s="87">
        <f>C8+D8</f>
        <v>219</v>
      </c>
      <c r="F8" s="25"/>
    </row>
    <row r="9" spans="1:11" ht="38.25" customHeight="1" x14ac:dyDescent="0.2">
      <c r="A9" s="35">
        <v>2</v>
      </c>
      <c r="B9" s="53" t="s">
        <v>34</v>
      </c>
      <c r="C9" s="86">
        <v>54</v>
      </c>
      <c r="D9" s="86">
        <v>0</v>
      </c>
      <c r="E9" s="87">
        <f t="shared" ref="E9:E14" si="0">C9+D9</f>
        <v>54</v>
      </c>
      <c r="F9" s="20"/>
      <c r="J9" s="24"/>
    </row>
    <row r="10" spans="1:11" ht="27.75" customHeight="1" x14ac:dyDescent="0.2">
      <c r="A10" s="35">
        <v>3</v>
      </c>
      <c r="B10" s="18" t="s">
        <v>37</v>
      </c>
      <c r="C10" s="86">
        <v>0</v>
      </c>
      <c r="D10" s="86">
        <v>0</v>
      </c>
      <c r="E10" s="87">
        <f t="shared" si="0"/>
        <v>0</v>
      </c>
      <c r="F10" s="20"/>
    </row>
    <row r="11" spans="1:11" s="2" customFormat="1" ht="26.25" customHeight="1" x14ac:dyDescent="0.25">
      <c r="A11" s="35">
        <v>4</v>
      </c>
      <c r="B11" s="22" t="s">
        <v>38</v>
      </c>
      <c r="C11" s="86">
        <v>0</v>
      </c>
      <c r="D11" s="86">
        <v>0</v>
      </c>
      <c r="E11" s="87">
        <f t="shared" si="0"/>
        <v>0</v>
      </c>
      <c r="F11" s="20"/>
      <c r="K11" s="94"/>
    </row>
    <row r="12" spans="1:11" ht="27.75" customHeight="1" x14ac:dyDescent="0.2">
      <c r="A12" s="27">
        <v>5</v>
      </c>
      <c r="B12" s="22" t="s">
        <v>40</v>
      </c>
      <c r="C12" s="86">
        <v>22</v>
      </c>
      <c r="D12" s="86">
        <v>0</v>
      </c>
      <c r="E12" s="87">
        <f t="shared" si="0"/>
        <v>22</v>
      </c>
      <c r="F12" s="68"/>
    </row>
    <row r="13" spans="1:11" ht="23.25" customHeight="1" x14ac:dyDescent="0.2">
      <c r="A13" s="27">
        <v>6</v>
      </c>
      <c r="B13" s="22" t="s">
        <v>39</v>
      </c>
      <c r="C13" s="86">
        <v>0</v>
      </c>
      <c r="D13" s="86">
        <v>0</v>
      </c>
      <c r="E13" s="87">
        <f t="shared" si="0"/>
        <v>0</v>
      </c>
      <c r="F13" s="20"/>
    </row>
    <row r="14" spans="1:11" s="43" customFormat="1" ht="27.75" customHeight="1" x14ac:dyDescent="0.25">
      <c r="A14" s="44" t="s">
        <v>42</v>
      </c>
      <c r="B14" s="45"/>
      <c r="C14" s="97">
        <f>SUM(C8:C13)</f>
        <v>295</v>
      </c>
      <c r="D14" s="97">
        <f>SUM(D8:D13)</f>
        <v>0</v>
      </c>
      <c r="E14" s="75">
        <f t="shared" si="0"/>
        <v>295</v>
      </c>
      <c r="F14" s="63"/>
    </row>
    <row r="15" spans="1:11" x14ac:dyDescent="0.2">
      <c r="J15" s="24"/>
    </row>
    <row r="16" spans="1:11" x14ac:dyDescent="0.2">
      <c r="A16" s="2" t="str">
        <f>BM!A22</f>
        <v>jumlah distributor :</v>
      </c>
      <c r="C16" s="1">
        <v>6</v>
      </c>
    </row>
  </sheetData>
  <mergeCells count="3">
    <mergeCell ref="A3:F3"/>
    <mergeCell ref="A2:F2"/>
    <mergeCell ref="A1:F1"/>
  </mergeCells>
  <printOptions horizontalCentered="1"/>
  <pageMargins left="0.94488188976377963" right="0.15748031496062992" top="0.19685039370078741" bottom="0.19685039370078741" header="0.31496062992125984" footer="0.23622047244094491"/>
  <pageSetup paperSize="9" scale="99" fitToWidth="0" fitToHeight="0" orientation="landscape" horizontalDpi="4294967293" r:id="rId1"/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view="pageBreakPreview" topLeftCell="A4" zoomScale="86" zoomScaleNormal="85" zoomScaleSheetLayoutView="86" workbookViewId="0">
      <selection activeCell="C10" sqref="C10:E10"/>
    </sheetView>
  </sheetViews>
  <sheetFormatPr defaultColWidth="9.140625" defaultRowHeight="15" x14ac:dyDescent="0.2"/>
  <cols>
    <col min="1" max="1" width="6.85546875" style="2" customWidth="1"/>
    <col min="2" max="2" width="27.57031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1.7109375" style="1" customWidth="1"/>
    <col min="7" max="7" width="9.140625" style="1"/>
    <col min="8" max="8" width="16.140625" style="1" customWidth="1"/>
    <col min="9" max="16384" width="9.140625" style="1"/>
  </cols>
  <sheetData>
    <row r="1" spans="1:9" ht="21" customHeight="1" x14ac:dyDescent="0.2">
      <c r="A1" s="152" t="s">
        <v>55</v>
      </c>
      <c r="B1" s="152"/>
      <c r="C1" s="152"/>
      <c r="D1" s="152"/>
      <c r="E1" s="152"/>
      <c r="F1" s="152"/>
    </row>
    <row r="2" spans="1:9" ht="19.5" customHeight="1" x14ac:dyDescent="0.2">
      <c r="A2" s="152" t="str">
        <f>Kedelai!A2</f>
        <v>MINGGU KE 03 (Tiga) Bulan Agst Tahun 2026</v>
      </c>
      <c r="B2" s="152"/>
      <c r="C2" s="152"/>
      <c r="D2" s="152"/>
      <c r="E2" s="152"/>
      <c r="F2" s="152"/>
    </row>
    <row r="3" spans="1:9" ht="15.75" x14ac:dyDescent="0.2">
      <c r="A3" s="152" t="str">
        <f>Kedelai!A3</f>
        <v>DATA PER 18 Agst 2026 s.d 23 Agst 2026</v>
      </c>
      <c r="B3" s="152"/>
      <c r="C3" s="152"/>
      <c r="D3" s="152"/>
      <c r="E3" s="152"/>
      <c r="F3" s="152"/>
    </row>
    <row r="5" spans="1:9" ht="15.75" x14ac:dyDescent="0.2">
      <c r="A5" s="4" t="s">
        <v>36</v>
      </c>
    </row>
    <row r="6" spans="1:9" ht="15.75" x14ac:dyDescent="0.2">
      <c r="A6" s="4"/>
    </row>
    <row r="7" spans="1:9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9" ht="35.1" customHeight="1" x14ac:dyDescent="0.2">
      <c r="A8" s="35">
        <v>1</v>
      </c>
      <c r="B8" s="18" t="s">
        <v>37</v>
      </c>
      <c r="C8" s="86">
        <v>0</v>
      </c>
      <c r="D8" s="86">
        <v>0</v>
      </c>
      <c r="E8" s="87">
        <f t="shared" ref="E8:E13" si="0">C8+D8</f>
        <v>0</v>
      </c>
      <c r="F8" s="20"/>
      <c r="I8" s="24"/>
    </row>
    <row r="9" spans="1:9" s="2" customFormat="1" ht="35.1" customHeight="1" x14ac:dyDescent="0.25">
      <c r="A9" s="35">
        <v>2</v>
      </c>
      <c r="B9" s="28" t="s">
        <v>38</v>
      </c>
      <c r="C9" s="86">
        <v>0</v>
      </c>
      <c r="D9" s="86">
        <v>0</v>
      </c>
      <c r="E9" s="87">
        <f t="shared" si="0"/>
        <v>0</v>
      </c>
      <c r="F9" s="20"/>
    </row>
    <row r="10" spans="1:9" s="2" customFormat="1" ht="35.1" customHeight="1" x14ac:dyDescent="0.25">
      <c r="A10" s="42" t="s">
        <v>100</v>
      </c>
      <c r="B10" s="28" t="s">
        <v>101</v>
      </c>
      <c r="C10" s="86">
        <v>0</v>
      </c>
      <c r="D10" s="86">
        <v>0</v>
      </c>
      <c r="E10" s="87">
        <f t="shared" si="0"/>
        <v>0</v>
      </c>
      <c r="F10" s="20"/>
    </row>
    <row r="11" spans="1:9" s="2" customFormat="1" ht="35.1" customHeight="1" x14ac:dyDescent="0.25">
      <c r="A11" s="42" t="s">
        <v>94</v>
      </c>
      <c r="B11" s="28" t="s">
        <v>102</v>
      </c>
      <c r="C11" s="86">
        <v>0</v>
      </c>
      <c r="D11" s="86">
        <v>0</v>
      </c>
      <c r="E11" s="87">
        <f t="shared" si="0"/>
        <v>0</v>
      </c>
      <c r="F11" s="20"/>
    </row>
    <row r="12" spans="1:9" s="43" customFormat="1" ht="27.75" customHeight="1" x14ac:dyDescent="0.25">
      <c r="A12" s="42" t="s">
        <v>88</v>
      </c>
      <c r="B12" s="28" t="s">
        <v>74</v>
      </c>
      <c r="C12" s="86">
        <v>0</v>
      </c>
      <c r="D12" s="86">
        <v>0</v>
      </c>
      <c r="E12" s="87">
        <f t="shared" si="0"/>
        <v>0</v>
      </c>
      <c r="F12" s="20"/>
    </row>
    <row r="13" spans="1:9" ht="40.5" customHeight="1" x14ac:dyDescent="0.2">
      <c r="A13" s="44" t="s">
        <v>42</v>
      </c>
      <c r="B13" s="45"/>
      <c r="C13" s="88">
        <f>SUM(C10:C11)</f>
        <v>0</v>
      </c>
      <c r="D13" s="88">
        <f>SUM(D10:D11)</f>
        <v>0</v>
      </c>
      <c r="E13" s="75">
        <f t="shared" si="0"/>
        <v>0</v>
      </c>
      <c r="F13" s="32"/>
    </row>
    <row r="16" spans="1:9" x14ac:dyDescent="0.2">
      <c r="A16" s="2" t="str">
        <f>BM!A22</f>
        <v>jumlah distributor :</v>
      </c>
      <c r="C16" s="1">
        <v>3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="78" zoomScaleNormal="85" zoomScaleSheetLayoutView="78" workbookViewId="0">
      <selection activeCell="C8" sqref="C8:E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4.28515625" style="1" customWidth="1"/>
    <col min="7" max="7" width="9.140625" style="1"/>
    <col min="8" max="8" width="16.140625" style="1" customWidth="1"/>
    <col min="9" max="16384" width="9.140625" style="1"/>
  </cols>
  <sheetData>
    <row r="1" spans="1:13" ht="21" customHeight="1" x14ac:dyDescent="0.2">
      <c r="A1" s="152" t="s">
        <v>55</v>
      </c>
      <c r="B1" s="152"/>
      <c r="C1" s="152"/>
      <c r="D1" s="152"/>
      <c r="E1" s="152"/>
      <c r="F1" s="152"/>
    </row>
    <row r="2" spans="1:13" ht="19.5" customHeight="1" x14ac:dyDescent="0.2">
      <c r="A2" s="152" t="str">
        <f>Jagung!A2</f>
        <v>MINGGU KE 03 (Tiga) Bulan Agst Tahun 2026</v>
      </c>
      <c r="B2" s="152"/>
      <c r="C2" s="152"/>
      <c r="D2" s="152"/>
      <c r="E2" s="152"/>
      <c r="F2" s="152"/>
    </row>
    <row r="3" spans="1:13" ht="15.75" x14ac:dyDescent="0.2">
      <c r="A3" s="152" t="str">
        <f>Jagung!A3</f>
        <v>DATA PER 18 Agst 2026 s.d 23 Agst 2026</v>
      </c>
      <c r="B3" s="152"/>
      <c r="C3" s="152"/>
      <c r="D3" s="152"/>
      <c r="E3" s="152"/>
      <c r="F3" s="152"/>
    </row>
    <row r="5" spans="1:13" ht="15.75" x14ac:dyDescent="0.2">
      <c r="A5" s="4" t="s">
        <v>59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3" ht="50.25" customHeight="1" x14ac:dyDescent="0.2">
      <c r="A8" s="35">
        <v>1</v>
      </c>
      <c r="B8" s="53" t="s">
        <v>34</v>
      </c>
      <c r="C8" s="86">
        <v>163</v>
      </c>
      <c r="D8" s="86">
        <v>0</v>
      </c>
      <c r="E8" s="87">
        <f>C8+D8</f>
        <v>163</v>
      </c>
      <c r="F8" s="68"/>
    </row>
    <row r="9" spans="1:13" ht="50.25" customHeight="1" x14ac:dyDescent="0.2">
      <c r="A9" s="42"/>
      <c r="B9" s="67"/>
      <c r="C9" s="86"/>
      <c r="D9" s="86"/>
      <c r="E9" s="87"/>
      <c r="F9" s="20"/>
    </row>
    <row r="10" spans="1:13" s="43" customFormat="1" ht="41.25" customHeight="1" x14ac:dyDescent="0.25">
      <c r="A10" s="42"/>
      <c r="B10" s="55"/>
      <c r="C10" s="85"/>
      <c r="D10" s="85"/>
      <c r="E10" s="87"/>
      <c r="F10" s="20"/>
    </row>
    <row r="11" spans="1:13" ht="30.75" customHeight="1" x14ac:dyDescent="0.2">
      <c r="A11" s="44" t="s">
        <v>42</v>
      </c>
      <c r="B11" s="45"/>
      <c r="C11" s="88">
        <f>SUM(C8:C9)</f>
        <v>163</v>
      </c>
      <c r="D11" s="88">
        <f>SUM(D8:D9)</f>
        <v>0</v>
      </c>
      <c r="E11" s="75">
        <f>C11+D11</f>
        <v>163</v>
      </c>
      <c r="F11" s="46"/>
    </row>
    <row r="15" spans="1:13" x14ac:dyDescent="0.2">
      <c r="M15" s="24"/>
    </row>
    <row r="16" spans="1:13" x14ac:dyDescent="0.2">
      <c r="F16" s="1" t="s">
        <v>75</v>
      </c>
      <c r="M16" s="24"/>
    </row>
    <row r="19" spans="1:3" x14ac:dyDescent="0.2">
      <c r="A19" s="2" t="str">
        <f>BM!A22</f>
        <v>jumlah distributor :</v>
      </c>
      <c r="C19" s="1">
        <v>1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view="pageBreakPreview" topLeftCell="A7" zoomScale="93" zoomScaleNormal="85" zoomScaleSheetLayoutView="93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3.85546875" style="1" customWidth="1"/>
    <col min="7" max="8" width="9.140625" style="1" hidden="1" customWidth="1"/>
    <col min="9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Garam!A2</f>
        <v>MINGGU KE 03 (Tiga)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Garam!A3</f>
        <v>DATA PER 18 Agst 2026 s.d 23 Agst 2026</v>
      </c>
      <c r="B3" s="152"/>
      <c r="C3" s="152"/>
      <c r="D3" s="152"/>
      <c r="E3" s="152"/>
      <c r="F3" s="152"/>
    </row>
    <row r="5" spans="1:6" ht="15.75" x14ac:dyDescent="0.2">
      <c r="A5" s="4" t="s">
        <v>45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6" customHeight="1" x14ac:dyDescent="0.25">
      <c r="A8" s="42">
        <v>1</v>
      </c>
      <c r="B8" s="18" t="s">
        <v>46</v>
      </c>
      <c r="C8" s="87">
        <v>300</v>
      </c>
      <c r="D8" s="87">
        <v>0</v>
      </c>
      <c r="E8" s="87">
        <f t="shared" ref="E8:E13" si="0">C8+D8</f>
        <v>300</v>
      </c>
      <c r="F8" s="37"/>
    </row>
    <row r="9" spans="1:6" ht="35.25" customHeight="1" x14ac:dyDescent="0.2">
      <c r="A9" s="27">
        <v>2</v>
      </c>
      <c r="B9" s="19" t="s">
        <v>65</v>
      </c>
      <c r="C9" s="87">
        <v>20</v>
      </c>
      <c r="D9" s="87">
        <v>20</v>
      </c>
      <c r="E9" s="87">
        <f t="shared" si="0"/>
        <v>40</v>
      </c>
      <c r="F9" s="131"/>
    </row>
    <row r="10" spans="1:6" ht="36.75" customHeight="1" x14ac:dyDescent="0.2">
      <c r="A10" s="27">
        <v>3</v>
      </c>
      <c r="B10" s="19" t="s">
        <v>66</v>
      </c>
      <c r="C10" s="87">
        <v>54</v>
      </c>
      <c r="D10" s="87">
        <v>0</v>
      </c>
      <c r="E10" s="87">
        <f t="shared" si="0"/>
        <v>54</v>
      </c>
      <c r="F10" s="131"/>
    </row>
    <row r="11" spans="1:6" ht="30" customHeight="1" x14ac:dyDescent="0.2">
      <c r="A11" s="27">
        <v>4</v>
      </c>
      <c r="B11" s="28" t="s">
        <v>64</v>
      </c>
      <c r="C11" s="87">
        <v>0.3</v>
      </c>
      <c r="D11" s="87">
        <v>0</v>
      </c>
      <c r="E11" s="87">
        <f t="shared" si="0"/>
        <v>0.3</v>
      </c>
      <c r="F11" s="127"/>
    </row>
    <row r="12" spans="1:6" ht="29.25" customHeight="1" x14ac:dyDescent="0.2">
      <c r="A12" s="27" t="s">
        <v>88</v>
      </c>
      <c r="B12" s="28" t="s">
        <v>89</v>
      </c>
      <c r="C12" s="87">
        <v>35</v>
      </c>
      <c r="D12" s="87">
        <v>0</v>
      </c>
      <c r="E12" s="87">
        <f t="shared" si="0"/>
        <v>35</v>
      </c>
      <c r="F12" s="132"/>
    </row>
    <row r="13" spans="1:6" s="47" customFormat="1" ht="27.75" customHeight="1" x14ac:dyDescent="0.25">
      <c r="A13" s="44" t="s">
        <v>42</v>
      </c>
      <c r="B13" s="48"/>
      <c r="C13" s="78">
        <f>SUM(C8:C12)</f>
        <v>409.3</v>
      </c>
      <c r="D13" s="88">
        <f>SUM(D8:D12)</f>
        <v>20</v>
      </c>
      <c r="E13" s="77">
        <f t="shared" si="0"/>
        <v>429.3</v>
      </c>
      <c r="F13" s="46"/>
    </row>
    <row r="15" spans="1:6" x14ac:dyDescent="0.2">
      <c r="A15" s="2" t="str">
        <f>BM!A22</f>
        <v>jumlah distributor :</v>
      </c>
      <c r="C15" s="1">
        <v>4</v>
      </c>
    </row>
    <row r="17" spans="2:2" x14ac:dyDescent="0.2">
      <c r="B17" s="49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view="pageBreakPreview" zoomScale="91" zoomScaleNormal="85" zoomScaleSheetLayoutView="91" workbookViewId="0">
      <selection activeCell="D20" sqref="D20:E20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1.28515625" style="1" customWidth="1"/>
    <col min="7" max="7" width="10.5703125" style="1" customWidth="1"/>
    <col min="8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Sapi!A2</f>
        <v>MINGGU KE 03 (Tiga)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Sapi!A3</f>
        <v>DATA PER 18 Agst 2026 s.d 23 Agst 2026</v>
      </c>
      <c r="B3" s="152"/>
      <c r="C3" s="152"/>
      <c r="D3" s="152"/>
      <c r="E3" s="152"/>
      <c r="F3" s="152"/>
    </row>
    <row r="5" spans="1:6" ht="15.75" x14ac:dyDescent="0.2">
      <c r="A5" s="4" t="s">
        <v>48</v>
      </c>
    </row>
    <row r="6" spans="1:6" ht="15.75" x14ac:dyDescent="0.2">
      <c r="A6" s="4"/>
    </row>
    <row r="7" spans="1:6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4.5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3"/>
    </row>
    <row r="9" spans="1:6" s="6" customFormat="1" ht="33" customHeight="1" x14ac:dyDescent="0.25">
      <c r="A9" s="42">
        <v>2</v>
      </c>
      <c r="B9" s="53" t="s">
        <v>32</v>
      </c>
      <c r="C9" s="87">
        <v>0</v>
      </c>
      <c r="D9" s="87">
        <v>0</v>
      </c>
      <c r="E9" s="87">
        <f>C9+D9</f>
        <v>0</v>
      </c>
      <c r="F9" s="42"/>
    </row>
    <row r="10" spans="1:6" s="43" customFormat="1" ht="27.75" customHeight="1" x14ac:dyDescent="0.25">
      <c r="A10" s="42">
        <v>3</v>
      </c>
      <c r="B10" s="18" t="s">
        <v>64</v>
      </c>
      <c r="C10" s="87">
        <v>0</v>
      </c>
      <c r="D10" s="87">
        <v>0</v>
      </c>
      <c r="E10" s="87">
        <f>C10+D10</f>
        <v>0</v>
      </c>
      <c r="F10" s="45"/>
    </row>
    <row r="11" spans="1:6" ht="15.75" x14ac:dyDescent="0.2">
      <c r="A11" s="44" t="s">
        <v>42</v>
      </c>
      <c r="B11" s="45"/>
      <c r="C11" s="88">
        <f>SUM(C8:C10)</f>
        <v>0</v>
      </c>
      <c r="D11" s="88">
        <f>SUM(D8:D10)</f>
        <v>0</v>
      </c>
      <c r="E11" s="75">
        <f>C11+D11</f>
        <v>0</v>
      </c>
      <c r="F11" s="77"/>
    </row>
    <row r="14" spans="1:6" x14ac:dyDescent="0.2">
      <c r="A14" s="2" t="str">
        <f>BM!A22</f>
        <v>jumlah distributor :</v>
      </c>
      <c r="C14" s="1">
        <v>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view="pageBreakPreview" topLeftCell="A4" zoomScale="95" zoomScaleNormal="85" zoomScaleSheetLayoutView="95" workbookViewId="0">
      <selection activeCell="E9" sqref="E9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1.42578125" style="1" customWidth="1"/>
    <col min="7" max="16384" width="9.140625" style="1"/>
  </cols>
  <sheetData>
    <row r="1" spans="1:11" ht="21" customHeight="1" x14ac:dyDescent="0.2">
      <c r="A1" s="152" t="s">
        <v>55</v>
      </c>
      <c r="B1" s="152"/>
      <c r="C1" s="152"/>
      <c r="D1" s="152"/>
      <c r="E1" s="152"/>
      <c r="F1" s="152"/>
    </row>
    <row r="2" spans="1:11" ht="19.5" customHeight="1" x14ac:dyDescent="0.2">
      <c r="A2" s="152" t="str">
        <f>Ayam!A2</f>
        <v>MINGGU KE 03 (Tiga) Bulan Agst Tahun 2026</v>
      </c>
      <c r="B2" s="152"/>
      <c r="C2" s="152"/>
      <c r="D2" s="152"/>
      <c r="E2" s="152"/>
      <c r="F2" s="152"/>
    </row>
    <row r="3" spans="1:11" ht="19.5" customHeight="1" x14ac:dyDescent="0.2">
      <c r="A3" s="152" t="str">
        <f>Ayam!A3</f>
        <v>DATA PER 18 Agst 2026 s.d 23 Agst 2026</v>
      </c>
      <c r="B3" s="152"/>
      <c r="C3" s="152"/>
      <c r="D3" s="152"/>
      <c r="E3" s="152"/>
      <c r="F3" s="152"/>
    </row>
    <row r="5" spans="1:11" ht="15.75" x14ac:dyDescent="0.2">
      <c r="A5" s="4" t="s">
        <v>43</v>
      </c>
    </row>
    <row r="6" spans="1:11" ht="15.75" x14ac:dyDescent="0.2">
      <c r="A6" s="4"/>
    </row>
    <row r="7" spans="1:11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1" s="6" customFormat="1" ht="30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 t="shared" ref="E8:E13" si="0">C8+D8</f>
        <v>0</v>
      </c>
      <c r="F8" s="23" t="s">
        <v>63</v>
      </c>
      <c r="G8" s="95"/>
    </row>
    <row r="9" spans="1:11" ht="28.5" customHeight="1" x14ac:dyDescent="0.2">
      <c r="A9" s="27">
        <v>2</v>
      </c>
      <c r="B9" s="19" t="s">
        <v>67</v>
      </c>
      <c r="C9" s="87">
        <v>1.2</v>
      </c>
      <c r="D9" s="87">
        <v>0</v>
      </c>
      <c r="E9" s="87">
        <f t="shared" si="0"/>
        <v>1.2</v>
      </c>
      <c r="F9" s="42"/>
      <c r="H9" s="24"/>
    </row>
    <row r="10" spans="1:11" ht="35.25" customHeight="1" x14ac:dyDescent="0.2">
      <c r="A10" s="27">
        <v>3</v>
      </c>
      <c r="B10" s="22" t="s">
        <v>68</v>
      </c>
      <c r="C10" s="86">
        <v>33.799999999999997</v>
      </c>
      <c r="D10" s="86">
        <v>0</v>
      </c>
      <c r="E10" s="87">
        <f t="shared" si="0"/>
        <v>33.799999999999997</v>
      </c>
      <c r="F10" s="23"/>
      <c r="H10" s="24"/>
      <c r="K10" s="69"/>
    </row>
    <row r="11" spans="1:11" ht="35.25" customHeight="1" x14ac:dyDescent="0.2">
      <c r="A11" s="27">
        <v>4</v>
      </c>
      <c r="B11" s="28" t="s">
        <v>64</v>
      </c>
      <c r="C11" s="123">
        <v>5.0000000000000001E-3</v>
      </c>
      <c r="D11" s="123">
        <v>0</v>
      </c>
      <c r="E11" s="124">
        <f t="shared" si="0"/>
        <v>5.0000000000000001E-3</v>
      </c>
      <c r="F11" s="23" t="s">
        <v>63</v>
      </c>
    </row>
    <row r="12" spans="1:11" ht="33" customHeight="1" x14ac:dyDescent="0.2">
      <c r="A12" s="27" t="s">
        <v>88</v>
      </c>
      <c r="B12" s="28" t="s">
        <v>96</v>
      </c>
      <c r="C12" s="87">
        <v>0</v>
      </c>
      <c r="D12" s="87">
        <v>0</v>
      </c>
      <c r="E12" s="87">
        <f t="shared" si="0"/>
        <v>0</v>
      </c>
      <c r="F12" s="23"/>
    </row>
    <row r="13" spans="1:11" s="43" customFormat="1" ht="27.75" customHeight="1" x14ac:dyDescent="0.25">
      <c r="A13" s="44" t="s">
        <v>42</v>
      </c>
      <c r="B13" s="45"/>
      <c r="C13" s="92">
        <f>SUM(C8:C12)</f>
        <v>35.005000000000003</v>
      </c>
      <c r="D13" s="92">
        <f>SUM(D8:D12)</f>
        <v>0</v>
      </c>
      <c r="E13" s="93">
        <f t="shared" si="0"/>
        <v>35.005000000000003</v>
      </c>
      <c r="F13" s="46"/>
    </row>
    <row r="15" spans="1:11" x14ac:dyDescent="0.2">
      <c r="A15" s="2" t="str">
        <f>BM!A22</f>
        <v>jumlah distributor :</v>
      </c>
      <c r="C15" s="1">
        <v>4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2"/>
  <sheetViews>
    <sheetView view="pageBreakPreview" topLeftCell="A4" zoomScale="80" zoomScaleNormal="85" zoomScaleSheetLayoutView="80" workbookViewId="0">
      <selection activeCell="C9" sqref="C9:E9"/>
    </sheetView>
  </sheetViews>
  <sheetFormatPr defaultColWidth="9.140625" defaultRowHeight="15" x14ac:dyDescent="0.2"/>
  <cols>
    <col min="1" max="1" width="6.85546875" style="2" customWidth="1"/>
    <col min="2" max="2" width="21.425781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42578125" style="1" customWidth="1"/>
    <col min="7" max="16384" width="9.140625" style="1"/>
  </cols>
  <sheetData>
    <row r="1" spans="1:13" ht="21" customHeight="1" x14ac:dyDescent="0.2">
      <c r="A1" s="152" t="s">
        <v>55</v>
      </c>
      <c r="B1" s="152"/>
      <c r="C1" s="152"/>
      <c r="D1" s="152"/>
      <c r="E1" s="152"/>
      <c r="F1" s="152"/>
    </row>
    <row r="2" spans="1:13" ht="19.5" customHeight="1" x14ac:dyDescent="0.2">
      <c r="A2" s="152" t="str">
        <f>'Kerbau Beku'!A2:F2</f>
        <v>MINGGU KE 03 (Tiga) Bulan Agst Tahun 2026</v>
      </c>
      <c r="B2" s="152"/>
      <c r="C2" s="152"/>
      <c r="D2" s="152"/>
      <c r="E2" s="152"/>
      <c r="F2" s="152"/>
    </row>
    <row r="3" spans="1:13" ht="19.5" customHeight="1" x14ac:dyDescent="0.2">
      <c r="A3" s="152" t="str">
        <f>'Kerbau Beku'!A3:F3</f>
        <v>DATA PER 18 Agst 2026 s.d 23 Agst 2026</v>
      </c>
      <c r="B3" s="152"/>
      <c r="C3" s="152"/>
      <c r="D3" s="152"/>
      <c r="E3" s="152"/>
      <c r="F3" s="152"/>
    </row>
    <row r="5" spans="1:13" ht="15.75" x14ac:dyDescent="0.2">
      <c r="A5" s="4" t="s">
        <v>44</v>
      </c>
    </row>
    <row r="6" spans="1:13" ht="15.75" x14ac:dyDescent="0.2">
      <c r="A6" s="4"/>
    </row>
    <row r="7" spans="1:13" ht="78.75" x14ac:dyDescent="0.2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  <c r="I7" s="24"/>
      <c r="K7" s="24"/>
      <c r="L7" s="24"/>
    </row>
    <row r="8" spans="1:13" s="6" customFormat="1" ht="42" customHeight="1" x14ac:dyDescent="0.25">
      <c r="A8" s="42">
        <v>1</v>
      </c>
      <c r="B8" s="18" t="s">
        <v>73</v>
      </c>
      <c r="C8" s="87">
        <v>5</v>
      </c>
      <c r="D8" s="87">
        <v>0</v>
      </c>
      <c r="E8" s="87">
        <f>C8+D8</f>
        <v>5</v>
      </c>
      <c r="F8" s="126"/>
      <c r="I8" s="30"/>
      <c r="J8" s="30"/>
    </row>
    <row r="9" spans="1:13" ht="35.1" customHeight="1" x14ac:dyDescent="0.2">
      <c r="A9" s="27">
        <v>2</v>
      </c>
      <c r="B9" s="22" t="s">
        <v>47</v>
      </c>
      <c r="C9" s="86">
        <v>17</v>
      </c>
      <c r="D9" s="86">
        <v>17</v>
      </c>
      <c r="E9" s="87">
        <f t="shared" ref="E9:E15" si="0">C9+D9</f>
        <v>34</v>
      </c>
      <c r="F9" s="127"/>
      <c r="J9" s="24"/>
      <c r="K9" s="24"/>
      <c r="L9" s="24"/>
      <c r="M9" s="24"/>
    </row>
    <row r="10" spans="1:13" ht="35.1" customHeight="1" x14ac:dyDescent="0.2">
      <c r="A10" s="27">
        <v>3</v>
      </c>
      <c r="B10" s="22" t="s">
        <v>69</v>
      </c>
      <c r="C10" s="86">
        <v>1</v>
      </c>
      <c r="D10" s="86">
        <v>4.0999999999999996</v>
      </c>
      <c r="E10" s="87">
        <f t="shared" si="0"/>
        <v>5.0999999999999996</v>
      </c>
      <c r="F10" s="127"/>
      <c r="I10" s="24"/>
      <c r="J10" s="24"/>
      <c r="L10" s="24"/>
      <c r="M10" s="24"/>
    </row>
    <row r="11" spans="1:13" ht="35.1" customHeight="1" x14ac:dyDescent="0.2">
      <c r="A11" s="42" t="s">
        <v>94</v>
      </c>
      <c r="B11" s="22" t="s">
        <v>95</v>
      </c>
      <c r="C11" s="86">
        <v>9</v>
      </c>
      <c r="D11" s="86">
        <v>0</v>
      </c>
      <c r="E11" s="87">
        <f t="shared" ref="E11" si="1">C11+D11</f>
        <v>9</v>
      </c>
      <c r="F11" s="127"/>
      <c r="I11" s="24"/>
      <c r="J11" s="24"/>
      <c r="K11" s="24"/>
      <c r="L11" s="24"/>
      <c r="M11" s="24"/>
    </row>
    <row r="12" spans="1:13" ht="35.1" customHeight="1" x14ac:dyDescent="0.2">
      <c r="A12" s="27" t="s">
        <v>88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84"/>
      <c r="J12" s="24"/>
      <c r="L12" s="24"/>
    </row>
    <row r="13" spans="1:13" ht="35.1" customHeight="1" x14ac:dyDescent="0.2">
      <c r="A13" s="27" t="s">
        <v>98</v>
      </c>
      <c r="B13" s="28" t="s">
        <v>99</v>
      </c>
      <c r="C13" s="123">
        <v>5.5</v>
      </c>
      <c r="D13" s="123">
        <v>11.6</v>
      </c>
      <c r="E13" s="124">
        <f>C13+D13</f>
        <v>17.100000000000001</v>
      </c>
      <c r="F13" s="68"/>
    </row>
    <row r="14" spans="1:13" s="43" customFormat="1" ht="27.75" customHeight="1" x14ac:dyDescent="0.25">
      <c r="A14" s="42" t="s">
        <v>107</v>
      </c>
      <c r="B14" s="22" t="s">
        <v>108</v>
      </c>
      <c r="C14" s="86">
        <v>4.4000000000000004</v>
      </c>
      <c r="D14" s="86">
        <v>5.8</v>
      </c>
      <c r="E14" s="87">
        <f t="shared" ref="E14" si="2">C14+D14</f>
        <v>10.199999999999999</v>
      </c>
      <c r="F14" s="68"/>
    </row>
    <row r="15" spans="1:13" ht="27" customHeight="1" x14ac:dyDescent="0.2">
      <c r="A15" s="44" t="s">
        <v>42</v>
      </c>
      <c r="B15" s="45"/>
      <c r="C15" s="88">
        <f>SUM(C8:C13)</f>
        <v>37.5</v>
      </c>
      <c r="D15" s="88">
        <f>SUM(D8:D13)</f>
        <v>32.700000000000003</v>
      </c>
      <c r="E15" s="75">
        <f t="shared" si="0"/>
        <v>70.2</v>
      </c>
      <c r="F15" s="32"/>
    </row>
    <row r="17" spans="1:3" x14ac:dyDescent="0.2">
      <c r="A17" s="2" t="str">
        <f>BM!A22</f>
        <v>jumlah distributor :</v>
      </c>
      <c r="C17" s="1">
        <v>4</v>
      </c>
    </row>
    <row r="18" spans="1:3" ht="15.75" customHeight="1" x14ac:dyDescent="0.2"/>
    <row r="21" spans="1:3" x14ac:dyDescent="0.2">
      <c r="C21" s="50"/>
    </row>
    <row r="22" spans="1:3" x14ac:dyDescent="0.2">
      <c r="B22" s="51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topLeftCell="B1" workbookViewId="0">
      <selection activeCell="B1" sqref="B1:G15"/>
    </sheetView>
  </sheetViews>
  <sheetFormatPr defaultRowHeight="15" x14ac:dyDescent="0.25"/>
  <cols>
    <col min="1" max="1" width="9.140625" hidden="1" customWidth="1"/>
    <col min="2" max="2" width="6.42578125" customWidth="1"/>
    <col min="3" max="3" width="14.42578125" customWidth="1"/>
    <col min="4" max="4" width="18.85546875" customWidth="1"/>
    <col min="5" max="5" width="26" customWidth="1"/>
    <col min="6" max="6" width="12.28515625" customWidth="1"/>
    <col min="7" max="7" width="49.28515625" customWidth="1"/>
  </cols>
  <sheetData>
    <row r="1" spans="1:7" x14ac:dyDescent="0.25">
      <c r="A1" s="96"/>
      <c r="B1" s="154" t="s">
        <v>55</v>
      </c>
      <c r="C1" s="154"/>
      <c r="D1" s="154"/>
      <c r="E1" s="154"/>
      <c r="F1" s="154"/>
      <c r="G1" s="154"/>
    </row>
    <row r="2" spans="1:7" x14ac:dyDescent="0.25">
      <c r="B2" s="154">
        <f>CK!B2</f>
        <v>0</v>
      </c>
      <c r="C2" s="154"/>
      <c r="D2" s="154"/>
      <c r="E2" s="154"/>
      <c r="F2" s="154"/>
      <c r="G2" s="154"/>
    </row>
    <row r="3" spans="1:7" x14ac:dyDescent="0.25">
      <c r="B3" s="154">
        <f>CK!B3</f>
        <v>0</v>
      </c>
      <c r="C3" s="154"/>
      <c r="D3" s="154"/>
      <c r="E3" s="154"/>
      <c r="F3" s="154"/>
      <c r="G3" s="154"/>
    </row>
    <row r="4" spans="1:7" x14ac:dyDescent="0.25">
      <c r="B4" s="100"/>
      <c r="C4" s="100"/>
      <c r="D4" s="100"/>
      <c r="E4" s="100"/>
      <c r="F4" s="100"/>
      <c r="G4" s="100"/>
    </row>
    <row r="5" spans="1:7" x14ac:dyDescent="0.2">
      <c r="B5" s="101" t="s">
        <v>21</v>
      </c>
      <c r="C5" s="102"/>
      <c r="D5" s="102"/>
      <c r="E5" s="102"/>
      <c r="F5" s="102"/>
      <c r="G5" s="102"/>
    </row>
    <row r="6" spans="1:7" ht="36.75" customHeight="1" x14ac:dyDescent="0.2">
      <c r="B6" s="101"/>
      <c r="C6" s="102"/>
      <c r="D6" s="102"/>
      <c r="E6" s="102"/>
      <c r="F6" s="102"/>
      <c r="G6" s="102"/>
    </row>
    <row r="7" spans="1:7" ht="115.5" customHeight="1" x14ac:dyDescent="0.25">
      <c r="B7" s="103" t="s">
        <v>0</v>
      </c>
      <c r="C7" s="103" t="s">
        <v>50</v>
      </c>
      <c r="D7" s="104" t="s">
        <v>51</v>
      </c>
      <c r="E7" s="104" t="s">
        <v>52</v>
      </c>
      <c r="F7" s="104" t="s">
        <v>54</v>
      </c>
      <c r="G7" s="103" t="s">
        <v>53</v>
      </c>
    </row>
    <row r="8" spans="1:7" x14ac:dyDescent="0.25">
      <c r="B8" s="105">
        <v>1</v>
      </c>
      <c r="C8" s="106" t="s">
        <v>13</v>
      </c>
      <c r="D8" s="107">
        <v>0</v>
      </c>
      <c r="E8" s="107">
        <v>0</v>
      </c>
      <c r="F8" s="107">
        <f>D8+E8</f>
        <v>0</v>
      </c>
      <c r="G8" s="108"/>
    </row>
    <row r="9" spans="1:7" x14ac:dyDescent="0.25">
      <c r="B9" s="109">
        <v>2</v>
      </c>
      <c r="C9" s="110" t="s">
        <v>14</v>
      </c>
      <c r="D9" s="107">
        <v>0.8</v>
      </c>
      <c r="E9" s="107">
        <v>0</v>
      </c>
      <c r="F9" s="107">
        <f>D9+E9</f>
        <v>0.8</v>
      </c>
      <c r="G9" s="111"/>
    </row>
    <row r="10" spans="1:7" x14ac:dyDescent="0.25">
      <c r="B10" s="105">
        <v>3</v>
      </c>
      <c r="C10" s="106" t="s">
        <v>15</v>
      </c>
      <c r="D10" s="112">
        <v>0.3</v>
      </c>
      <c r="E10" s="112">
        <v>0</v>
      </c>
      <c r="F10" s="112">
        <f>D10+E10</f>
        <v>0.3</v>
      </c>
      <c r="G10" s="108"/>
    </row>
    <row r="11" spans="1:7" x14ac:dyDescent="0.25">
      <c r="B11" s="105">
        <v>4</v>
      </c>
      <c r="C11" s="113" t="s">
        <v>58</v>
      </c>
      <c r="D11" s="114">
        <v>0.6</v>
      </c>
      <c r="E11" s="114">
        <v>0</v>
      </c>
      <c r="F11" s="112">
        <f>D11+E11</f>
        <v>0.6</v>
      </c>
      <c r="G11" s="108"/>
    </row>
    <row r="12" spans="1:7" x14ac:dyDescent="0.25">
      <c r="B12" s="105">
        <v>5</v>
      </c>
      <c r="C12" s="115" t="s">
        <v>64</v>
      </c>
      <c r="D12" s="116">
        <v>5.0000000000000001E-3</v>
      </c>
      <c r="E12" s="116">
        <v>6.0000000000000001E-3</v>
      </c>
      <c r="F12" s="117">
        <v>1.0999999999999999E-2</v>
      </c>
      <c r="G12" s="105"/>
    </row>
    <row r="13" spans="1:7" x14ac:dyDescent="0.25">
      <c r="B13" s="105"/>
      <c r="C13" s="115"/>
      <c r="D13" s="114"/>
      <c r="E13" s="114"/>
      <c r="F13" s="112"/>
      <c r="G13" s="105"/>
    </row>
    <row r="14" spans="1:7" x14ac:dyDescent="0.25">
      <c r="B14" s="118" t="s">
        <v>42</v>
      </c>
      <c r="C14" s="118"/>
      <c r="D14" s="119">
        <f>SUM(D8:D12)</f>
        <v>1.7050000000000001</v>
      </c>
      <c r="E14" s="119">
        <f>SUM(E8:E12)</f>
        <v>6.0000000000000001E-3</v>
      </c>
      <c r="F14" s="119">
        <f>D14+E14</f>
        <v>1.7110000000000001</v>
      </c>
      <c r="G14" s="12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372B-8B89-440C-B1E4-863FDD728F3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view="pageBreakPreview" topLeftCell="A7" zoomScale="66" zoomScaleNormal="85" zoomScaleSheetLayoutView="66" workbookViewId="0">
      <selection activeCell="C14" sqref="C14:E14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7.140625" style="1" customWidth="1"/>
    <col min="4" max="4" width="28.42578125" style="1" customWidth="1"/>
    <col min="5" max="5" width="29.42578125" style="1" customWidth="1"/>
    <col min="6" max="6" width="35.7109375" style="1" customWidth="1"/>
    <col min="7" max="7" width="2.5703125" style="1" customWidth="1"/>
    <col min="8" max="8" width="9.140625" style="1"/>
    <col min="9" max="9" width="0.140625" style="1" customWidth="1"/>
    <col min="10" max="17" width="9.140625" style="1" hidden="1" customWidth="1"/>
    <col min="18" max="16384" width="9.140625" style="1"/>
  </cols>
  <sheetData>
    <row r="1" spans="1:23" ht="21" customHeight="1" x14ac:dyDescent="0.2">
      <c r="A1" s="152" t="s">
        <v>55</v>
      </c>
      <c r="B1" s="152"/>
      <c r="C1" s="152"/>
      <c r="D1" s="152"/>
      <c r="E1" s="152"/>
      <c r="F1" s="152"/>
    </row>
    <row r="2" spans="1:23" ht="19.5" customHeight="1" x14ac:dyDescent="0.2">
      <c r="A2" s="152" t="s">
        <v>122</v>
      </c>
      <c r="B2" s="152"/>
      <c r="C2" s="152"/>
      <c r="D2" s="152"/>
      <c r="E2" s="152"/>
      <c r="F2" s="152"/>
    </row>
    <row r="3" spans="1:23" ht="15.75" x14ac:dyDescent="0.2">
      <c r="A3" s="153" t="s">
        <v>121</v>
      </c>
      <c r="B3" s="153"/>
      <c r="C3" s="153"/>
      <c r="D3" s="153"/>
      <c r="E3" s="153"/>
      <c r="F3" s="153"/>
      <c r="G3" s="153"/>
    </row>
    <row r="4" spans="1:23" ht="15.75" x14ac:dyDescent="0.2">
      <c r="A4" s="14"/>
      <c r="B4" s="14"/>
      <c r="C4" s="14"/>
      <c r="D4" s="14"/>
      <c r="E4" s="14"/>
      <c r="F4" s="14"/>
    </row>
    <row r="5" spans="1:23" ht="15.75" x14ac:dyDescent="0.2">
      <c r="A5" s="4" t="s">
        <v>11</v>
      </c>
    </row>
    <row r="6" spans="1:23" ht="15.75" x14ac:dyDescent="0.2">
      <c r="A6" s="4"/>
    </row>
    <row r="7" spans="1:23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S7" s="30"/>
    </row>
    <row r="8" spans="1:23" s="6" customFormat="1" ht="27" customHeight="1" x14ac:dyDescent="0.25">
      <c r="A8" s="17">
        <v>1</v>
      </c>
      <c r="B8" s="18" t="s">
        <v>23</v>
      </c>
      <c r="C8" s="87">
        <v>24</v>
      </c>
      <c r="D8" s="125">
        <v>0</v>
      </c>
      <c r="E8" s="87">
        <f>C8+D8</f>
        <v>24</v>
      </c>
      <c r="F8" s="25"/>
    </row>
    <row r="9" spans="1:23" ht="28.5" customHeight="1" x14ac:dyDescent="0.2">
      <c r="A9" s="17">
        <v>2</v>
      </c>
      <c r="B9" s="19" t="s">
        <v>12</v>
      </c>
      <c r="C9" s="86">
        <v>7</v>
      </c>
      <c r="D9" s="122">
        <v>0</v>
      </c>
      <c r="E9" s="87">
        <f t="shared" ref="E9:E20" si="0">C9+D9</f>
        <v>7</v>
      </c>
      <c r="F9" s="21"/>
      <c r="Q9" s="1">
        <v>8</v>
      </c>
    </row>
    <row r="10" spans="1:23" ht="26.25" customHeight="1" x14ac:dyDescent="0.2">
      <c r="A10" s="17">
        <v>3</v>
      </c>
      <c r="B10" s="19" t="s">
        <v>113</v>
      </c>
      <c r="C10" s="122">
        <v>0</v>
      </c>
      <c r="D10" s="86">
        <v>0</v>
      </c>
      <c r="E10" s="87">
        <f t="shared" si="0"/>
        <v>0</v>
      </c>
      <c r="F10" s="21"/>
      <c r="W10" s="24"/>
    </row>
    <row r="11" spans="1:23" ht="25.5" customHeight="1" x14ac:dyDescent="0.2">
      <c r="A11" s="17">
        <v>4</v>
      </c>
      <c r="B11" s="26" t="s">
        <v>112</v>
      </c>
      <c r="C11" s="86">
        <v>0</v>
      </c>
      <c r="D11" s="86">
        <v>0</v>
      </c>
      <c r="E11" s="87">
        <f t="shared" si="0"/>
        <v>0</v>
      </c>
      <c r="F11" s="99" t="s">
        <v>97</v>
      </c>
      <c r="R11" s="24"/>
    </row>
    <row r="12" spans="1:23" s="57" customFormat="1" ht="26.25" customHeight="1" x14ac:dyDescent="0.2">
      <c r="A12" s="54">
        <v>5</v>
      </c>
      <c r="B12" s="56" t="s">
        <v>14</v>
      </c>
      <c r="C12" s="86">
        <v>0.7</v>
      </c>
      <c r="D12" s="122">
        <v>0</v>
      </c>
      <c r="E12" s="87">
        <f t="shared" si="0"/>
        <v>0.7</v>
      </c>
      <c r="F12" s="129"/>
      <c r="W12" s="24"/>
    </row>
    <row r="13" spans="1:23" s="24" customFormat="1" ht="27.75" customHeight="1" x14ac:dyDescent="0.2">
      <c r="A13" s="25">
        <v>6</v>
      </c>
      <c r="B13" s="26" t="s">
        <v>15</v>
      </c>
      <c r="C13" s="86">
        <v>1.5</v>
      </c>
      <c r="D13" s="122" t="s">
        <v>80</v>
      </c>
      <c r="E13" s="87">
        <f t="shared" si="0"/>
        <v>1.5</v>
      </c>
      <c r="F13" s="134"/>
      <c r="W13" s="98"/>
    </row>
    <row r="14" spans="1:23" ht="28.5" customHeight="1" x14ac:dyDescent="0.2">
      <c r="A14" s="17">
        <v>7</v>
      </c>
      <c r="B14" s="26" t="s">
        <v>58</v>
      </c>
      <c r="C14" s="137">
        <v>2</v>
      </c>
      <c r="D14" s="138" t="s">
        <v>80</v>
      </c>
      <c r="E14" s="139">
        <f t="shared" si="0"/>
        <v>2</v>
      </c>
      <c r="F14" s="129"/>
    </row>
    <row r="15" spans="1:23" ht="23.25" customHeight="1" x14ac:dyDescent="0.2">
      <c r="A15" s="27">
        <v>8</v>
      </c>
      <c r="B15" s="67" t="s">
        <v>64</v>
      </c>
      <c r="C15" s="123">
        <v>3.0000000000000001E-3</v>
      </c>
      <c r="D15" s="123">
        <v>0</v>
      </c>
      <c r="E15" s="124">
        <f>C15+D15</f>
        <v>3.0000000000000001E-3</v>
      </c>
      <c r="F15" s="134"/>
    </row>
    <row r="16" spans="1:23" ht="24" customHeight="1" x14ac:dyDescent="0.2">
      <c r="A16" s="42" t="s">
        <v>91</v>
      </c>
      <c r="B16" s="67" t="s">
        <v>93</v>
      </c>
      <c r="C16" s="86">
        <v>0</v>
      </c>
      <c r="D16" s="122" t="s">
        <v>80</v>
      </c>
      <c r="E16" s="87">
        <f t="shared" ref="E16" si="1">C16+D16</f>
        <v>0</v>
      </c>
      <c r="F16" s="21"/>
    </row>
    <row r="17" spans="1:6" ht="25.5" customHeight="1" x14ac:dyDescent="0.2">
      <c r="A17" s="42" t="s">
        <v>109</v>
      </c>
      <c r="B17" s="67" t="s">
        <v>111</v>
      </c>
      <c r="C17" s="86">
        <v>0</v>
      </c>
      <c r="D17" s="122" t="s">
        <v>80</v>
      </c>
      <c r="E17" s="87">
        <f t="shared" ref="E17" si="2">C17+D17</f>
        <v>0</v>
      </c>
      <c r="F17" s="21"/>
    </row>
    <row r="18" spans="1:6" ht="34.5" hidden="1" customHeight="1" x14ac:dyDescent="0.2">
      <c r="A18" s="42" t="s">
        <v>110</v>
      </c>
      <c r="B18" s="67"/>
      <c r="C18" s="85"/>
      <c r="D18" s="135"/>
      <c r="E18" s="84"/>
      <c r="F18" s="21"/>
    </row>
    <row r="19" spans="1:6" ht="35.1" customHeight="1" x14ac:dyDescent="0.2">
      <c r="A19" s="27">
        <v>11</v>
      </c>
      <c r="B19" s="67" t="s">
        <v>90</v>
      </c>
      <c r="C19" s="86">
        <v>7</v>
      </c>
      <c r="D19" s="86">
        <v>0</v>
      </c>
      <c r="E19" s="87">
        <f t="shared" ref="E19" si="3">C19+D19</f>
        <v>7</v>
      </c>
      <c r="F19" s="134"/>
    </row>
    <row r="20" spans="1:6" s="4" customFormat="1" ht="27.75" customHeight="1" x14ac:dyDescent="0.25">
      <c r="A20" s="29" t="s">
        <v>42</v>
      </c>
      <c r="B20" s="29"/>
      <c r="C20" s="74">
        <f>SUM(C8:C19)</f>
        <v>42.203000000000003</v>
      </c>
      <c r="D20" s="74">
        <f>SUM(D8:D19)</f>
        <v>0</v>
      </c>
      <c r="E20" s="75">
        <f t="shared" si="0"/>
        <v>42.203000000000003</v>
      </c>
      <c r="F20" s="29"/>
    </row>
    <row r="22" spans="1:6" ht="30" customHeight="1" x14ac:dyDescent="0.2">
      <c r="A22" s="2" t="s">
        <v>79</v>
      </c>
      <c r="C22" s="73">
        <v>8</v>
      </c>
    </row>
  </sheetData>
  <mergeCells count="3">
    <mergeCell ref="A1:F1"/>
    <mergeCell ref="A2:F2"/>
    <mergeCell ref="A3:G3"/>
  </mergeCells>
  <printOptions horizontalCentered="1"/>
  <pageMargins left="0.98425196850393704" right="0.35433070866141736" top="0.19685039370078741" bottom="0.19685039370078741" header="0.31496062992125984" footer="0.23622047244094491"/>
  <pageSetup paperSize="9" scale="86" fitToWidth="0" fitToHeight="0" orientation="landscape" horizontalDpi="4294967293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view="pageBreakPreview" topLeftCell="A7" zoomScale="60" zoomScaleNormal="85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9.140625" style="1" customWidth="1"/>
    <col min="3" max="3" width="22.42578125" style="1" customWidth="1"/>
    <col min="4" max="4" width="28.28515625" style="1" customWidth="1"/>
    <col min="5" max="5" width="29.28515625" style="1" customWidth="1"/>
    <col min="6" max="6" width="26.140625" style="1" customWidth="1"/>
    <col min="7" max="16384" width="9.140625" style="1"/>
  </cols>
  <sheetData>
    <row r="1" spans="1:16" ht="21" customHeight="1" x14ac:dyDescent="0.2">
      <c r="A1" s="152" t="s">
        <v>55</v>
      </c>
      <c r="B1" s="152"/>
      <c r="C1" s="152"/>
      <c r="D1" s="152"/>
      <c r="E1" s="152"/>
      <c r="F1" s="152"/>
    </row>
    <row r="2" spans="1:16" ht="19.5" customHeight="1" x14ac:dyDescent="0.2">
      <c r="A2" s="152" t="str">
        <f>BM!A2</f>
        <v>MINGGU KE 03 (Tiga) Bulan Agst Tahun 2026</v>
      </c>
      <c r="B2" s="152"/>
      <c r="C2" s="152"/>
      <c r="D2" s="152"/>
      <c r="E2" s="152"/>
      <c r="F2" s="152"/>
    </row>
    <row r="3" spans="1:16" ht="19.5" customHeight="1" x14ac:dyDescent="0.2">
      <c r="A3" s="152" t="str">
        <f>BM!A3</f>
        <v>DATA PER 18 Agst 2026 s.d 23 Agst 2026</v>
      </c>
      <c r="B3" s="152"/>
      <c r="C3" s="152"/>
      <c r="D3" s="152"/>
      <c r="E3" s="152"/>
      <c r="F3" s="152"/>
    </row>
    <row r="5" spans="1:16" ht="15.75" x14ac:dyDescent="0.2">
      <c r="A5" s="4" t="s">
        <v>20</v>
      </c>
    </row>
    <row r="6" spans="1:16" ht="15.75" x14ac:dyDescent="0.2">
      <c r="A6" s="4"/>
    </row>
    <row r="7" spans="1:16" s="6" customFormat="1" ht="81" customHeight="1" x14ac:dyDescent="0.25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16" s="30" customFormat="1" ht="26.25" customHeight="1" x14ac:dyDescent="0.2">
      <c r="A8" s="25">
        <v>1</v>
      </c>
      <c r="B8" s="19" t="s">
        <v>24</v>
      </c>
      <c r="C8" s="87">
        <v>0</v>
      </c>
      <c r="D8" s="86">
        <v>0</v>
      </c>
      <c r="E8" s="87">
        <f>C8+D8</f>
        <v>0</v>
      </c>
      <c r="F8" s="25"/>
      <c r="G8" s="24"/>
    </row>
    <row r="9" spans="1:16" s="6" customFormat="1" ht="22.5" customHeight="1" x14ac:dyDescent="0.25">
      <c r="A9" s="25">
        <v>2</v>
      </c>
      <c r="B9" s="53" t="s">
        <v>23</v>
      </c>
      <c r="C9" s="87">
        <v>20</v>
      </c>
      <c r="D9" s="87">
        <v>0</v>
      </c>
      <c r="E9" s="87">
        <f t="shared" ref="E9:E15" si="0">C9+D9</f>
        <v>20</v>
      </c>
      <c r="F9" s="20"/>
    </row>
    <row r="10" spans="1:16" s="6" customFormat="1" ht="23.25" customHeight="1" x14ac:dyDescent="0.25">
      <c r="A10" s="25">
        <v>3</v>
      </c>
      <c r="B10" s="31" t="s">
        <v>30</v>
      </c>
      <c r="C10" s="86">
        <v>0</v>
      </c>
      <c r="D10" s="86">
        <v>0</v>
      </c>
      <c r="E10" s="87">
        <f t="shared" si="0"/>
        <v>0</v>
      </c>
      <c r="F10" s="20"/>
    </row>
    <row r="11" spans="1:16" s="6" customFormat="1" ht="26.25" customHeight="1" x14ac:dyDescent="0.25">
      <c r="A11" s="25">
        <v>4</v>
      </c>
      <c r="B11" s="67" t="s">
        <v>40</v>
      </c>
      <c r="C11" s="86">
        <v>2</v>
      </c>
      <c r="D11" s="86">
        <v>0</v>
      </c>
      <c r="E11" s="87">
        <f t="shared" si="0"/>
        <v>2</v>
      </c>
      <c r="F11" s="127"/>
    </row>
    <row r="12" spans="1:16" s="2" customFormat="1" ht="25.5" customHeight="1" x14ac:dyDescent="0.25">
      <c r="A12" s="25">
        <v>5</v>
      </c>
      <c r="B12" s="26" t="s">
        <v>113</v>
      </c>
      <c r="C12" s="86">
        <v>0</v>
      </c>
      <c r="D12" s="86">
        <v>0</v>
      </c>
      <c r="E12" s="87">
        <f t="shared" si="0"/>
        <v>0</v>
      </c>
      <c r="F12" s="20"/>
    </row>
    <row r="13" spans="1:16" s="57" customFormat="1" ht="21.75" customHeight="1" x14ac:dyDescent="0.2">
      <c r="A13" s="54">
        <v>6</v>
      </c>
      <c r="B13" s="56" t="s">
        <v>14</v>
      </c>
      <c r="C13" s="86">
        <v>0.4</v>
      </c>
      <c r="D13" s="86">
        <v>0</v>
      </c>
      <c r="E13" s="87">
        <f t="shared" si="0"/>
        <v>0.4</v>
      </c>
      <c r="F13" s="129"/>
    </row>
    <row r="14" spans="1:16" ht="21.75" customHeight="1" x14ac:dyDescent="0.2">
      <c r="A14" s="25">
        <v>7</v>
      </c>
      <c r="B14" s="22" t="s">
        <v>15</v>
      </c>
      <c r="C14" s="140">
        <v>1</v>
      </c>
      <c r="D14" s="86">
        <v>0</v>
      </c>
      <c r="E14" s="87">
        <f t="shared" si="0"/>
        <v>1</v>
      </c>
      <c r="F14" s="127"/>
      <c r="M14" s="24"/>
    </row>
    <row r="15" spans="1:16" ht="21.75" customHeight="1" x14ac:dyDescent="0.2">
      <c r="A15" s="25">
        <v>8</v>
      </c>
      <c r="B15" s="22" t="s">
        <v>58</v>
      </c>
      <c r="C15" s="86">
        <v>1</v>
      </c>
      <c r="D15" s="86">
        <v>0</v>
      </c>
      <c r="E15" s="87">
        <f t="shared" si="0"/>
        <v>1</v>
      </c>
      <c r="F15" s="129"/>
      <c r="P15" s="24"/>
    </row>
    <row r="16" spans="1:16" ht="25.5" customHeight="1" x14ac:dyDescent="0.2">
      <c r="A16" s="25">
        <v>9</v>
      </c>
      <c r="B16" s="55" t="s">
        <v>64</v>
      </c>
      <c r="C16" s="123">
        <v>1.4E-2</v>
      </c>
      <c r="D16" s="123">
        <v>0</v>
      </c>
      <c r="E16" s="124">
        <f>C16+D16</f>
        <v>1.4E-2</v>
      </c>
      <c r="F16" s="68"/>
      <c r="J16" s="24"/>
      <c r="L16" s="24"/>
    </row>
    <row r="17" spans="1:12" ht="27" customHeight="1" x14ac:dyDescent="0.2">
      <c r="A17" s="25" t="s">
        <v>109</v>
      </c>
      <c r="B17" s="55" t="s">
        <v>115</v>
      </c>
      <c r="C17" s="86">
        <v>0</v>
      </c>
      <c r="D17" s="86">
        <v>0</v>
      </c>
      <c r="E17" s="87">
        <f t="shared" ref="E17" si="1">C17+D17</f>
        <v>0</v>
      </c>
      <c r="F17" s="127"/>
      <c r="L17" s="24"/>
    </row>
    <row r="18" spans="1:12" ht="25.5" customHeight="1" x14ac:dyDescent="0.2">
      <c r="A18" s="25" t="s">
        <v>110</v>
      </c>
      <c r="B18" s="55" t="s">
        <v>117</v>
      </c>
      <c r="C18" s="86">
        <v>0</v>
      </c>
      <c r="D18" s="86">
        <v>0</v>
      </c>
      <c r="E18" s="87">
        <f t="shared" ref="E18" si="2">C18+D18</f>
        <v>0</v>
      </c>
      <c r="F18" s="127"/>
      <c r="L18" s="24"/>
    </row>
    <row r="19" spans="1:12" ht="27.75" customHeight="1" x14ac:dyDescent="0.2">
      <c r="A19" s="25" t="s">
        <v>114</v>
      </c>
      <c r="B19" s="67" t="s">
        <v>85</v>
      </c>
      <c r="C19" s="86">
        <v>0</v>
      </c>
      <c r="D19" s="86">
        <v>0</v>
      </c>
      <c r="E19" s="87">
        <f>C19+D19</f>
        <v>0</v>
      </c>
      <c r="F19" s="20"/>
      <c r="J19" s="1">
        <v>10</v>
      </c>
    </row>
    <row r="20" spans="1:12" ht="25.5" customHeight="1" x14ac:dyDescent="0.2">
      <c r="A20" s="25" t="s">
        <v>116</v>
      </c>
      <c r="B20" s="67" t="s">
        <v>118</v>
      </c>
      <c r="C20" s="86">
        <v>0</v>
      </c>
      <c r="D20" s="86">
        <v>0</v>
      </c>
      <c r="E20" s="87">
        <f>C20+D20</f>
        <v>0</v>
      </c>
      <c r="F20" s="20"/>
    </row>
    <row r="21" spans="1:12" ht="25.5" customHeight="1" x14ac:dyDescent="0.2">
      <c r="A21" s="25" t="s">
        <v>106</v>
      </c>
      <c r="B21" s="67" t="s">
        <v>90</v>
      </c>
      <c r="C21" s="86">
        <v>4</v>
      </c>
      <c r="D21" s="86">
        <v>0</v>
      </c>
      <c r="E21" s="87">
        <f>C21+D21</f>
        <v>4</v>
      </c>
      <c r="F21" s="20"/>
    </row>
    <row r="22" spans="1:12" s="4" customFormat="1" ht="27.75" customHeight="1" x14ac:dyDescent="0.25">
      <c r="A22" s="29" t="s">
        <v>42</v>
      </c>
      <c r="B22" s="29"/>
      <c r="C22" s="74">
        <f>SUM(C8:C19)</f>
        <v>24.413999999999998</v>
      </c>
      <c r="D22" s="74">
        <v>29</v>
      </c>
      <c r="E22" s="74">
        <f>C22+D22</f>
        <v>53.414000000000001</v>
      </c>
      <c r="F22" s="32"/>
    </row>
    <row r="25" spans="1:12" x14ac:dyDescent="0.2">
      <c r="A25" s="2" t="str">
        <f>BM!A22</f>
        <v>jumlah distributor :</v>
      </c>
      <c r="C25" s="1">
        <v>10</v>
      </c>
    </row>
    <row r="28" spans="1:12" x14ac:dyDescent="0.2">
      <c r="F28" s="1" t="s">
        <v>28</v>
      </c>
    </row>
  </sheetData>
  <mergeCells count="3">
    <mergeCell ref="A1:F1"/>
    <mergeCell ref="A2:F2"/>
    <mergeCell ref="A3:F3"/>
  </mergeCells>
  <printOptions horizontalCentered="1"/>
  <pageMargins left="1.6141732283464567" right="0.35433070866141736" top="0.19685039370078741" bottom="0.19685039370078741" header="0.31496062992125984" footer="0.23622047244094491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view="pageBreakPreview" topLeftCell="A7" zoomScaleNormal="85" zoomScaleSheetLayoutView="100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2" style="1" customWidth="1"/>
    <col min="7" max="16384" width="9.140625" style="1"/>
  </cols>
  <sheetData>
    <row r="1" spans="1:6" ht="21" customHeight="1" x14ac:dyDescent="0.2">
      <c r="A1" s="152" t="s">
        <v>55</v>
      </c>
      <c r="B1" s="152"/>
      <c r="C1" s="152"/>
      <c r="D1" s="152"/>
      <c r="E1" s="152"/>
      <c r="F1" s="152"/>
    </row>
    <row r="2" spans="1:6" ht="19.5" customHeight="1" x14ac:dyDescent="0.2">
      <c r="A2" s="152" t="str">
        <f>BM!A2</f>
        <v>MINGGU KE 03 (Tiga) Bulan Agst Tahun 2026</v>
      </c>
      <c r="B2" s="152"/>
      <c r="C2" s="152"/>
      <c r="D2" s="152"/>
      <c r="E2" s="152"/>
      <c r="F2" s="152"/>
    </row>
    <row r="3" spans="1:6" ht="15.75" x14ac:dyDescent="0.2">
      <c r="A3" s="152" t="str">
        <f>BM!A3</f>
        <v>DATA PER 18 Agst 2026 s.d 23 Agst 2026</v>
      </c>
      <c r="B3" s="152"/>
      <c r="C3" s="152"/>
      <c r="D3" s="152"/>
      <c r="E3" s="152"/>
      <c r="F3" s="152"/>
    </row>
    <row r="4" spans="1:6" ht="15.75" x14ac:dyDescent="0.2">
      <c r="A4" s="33"/>
      <c r="B4" s="33"/>
      <c r="C4" s="33"/>
      <c r="D4" s="33"/>
      <c r="E4" s="33"/>
      <c r="F4" s="33"/>
    </row>
    <row r="5" spans="1:6" ht="15.75" x14ac:dyDescent="0.2">
      <c r="A5" s="4" t="s">
        <v>22</v>
      </c>
    </row>
    <row r="6" spans="1:6" ht="15.75" x14ac:dyDescent="0.2">
      <c r="A6" s="4"/>
    </row>
    <row r="7" spans="1:6" ht="78.75" x14ac:dyDescent="0.2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6" s="34" customFormat="1" ht="35.1" customHeight="1" x14ac:dyDescent="0.25">
      <c r="A8" s="35">
        <v>1</v>
      </c>
      <c r="B8" s="18" t="s">
        <v>13</v>
      </c>
      <c r="C8" s="87">
        <v>0</v>
      </c>
      <c r="D8" s="87">
        <v>0</v>
      </c>
      <c r="E8" s="87">
        <f>C8+D8</f>
        <v>0</v>
      </c>
      <c r="F8" s="52"/>
    </row>
    <row r="9" spans="1:6" s="57" customFormat="1" ht="35.1" customHeight="1" x14ac:dyDescent="0.2">
      <c r="A9" s="54">
        <v>2</v>
      </c>
      <c r="B9" s="56" t="s">
        <v>14</v>
      </c>
      <c r="C9" s="87">
        <v>0.2</v>
      </c>
      <c r="D9" s="87">
        <v>0</v>
      </c>
      <c r="E9" s="87">
        <f>C9+D9</f>
        <v>0.2</v>
      </c>
      <c r="F9" s="136"/>
    </row>
    <row r="10" spans="1:6" ht="35.1" customHeight="1" x14ac:dyDescent="0.2">
      <c r="A10" s="35">
        <v>3</v>
      </c>
      <c r="B10" s="22" t="s">
        <v>15</v>
      </c>
      <c r="C10" s="86">
        <v>0.2</v>
      </c>
      <c r="D10" s="87">
        <v>0</v>
      </c>
      <c r="E10" s="87">
        <f>C10+D10</f>
        <v>0.2</v>
      </c>
      <c r="F10" s="52"/>
    </row>
    <row r="11" spans="1:6" ht="35.1" customHeight="1" x14ac:dyDescent="0.2">
      <c r="A11" s="27">
        <v>4</v>
      </c>
      <c r="B11" s="26" t="s">
        <v>58</v>
      </c>
      <c r="C11" s="87">
        <v>0.3</v>
      </c>
      <c r="D11" s="87">
        <v>0</v>
      </c>
      <c r="E11" s="87">
        <f>C11+D11</f>
        <v>0.3</v>
      </c>
      <c r="F11" s="52"/>
    </row>
    <row r="12" spans="1:6" ht="35.1" customHeight="1" x14ac:dyDescent="0.2">
      <c r="A12" s="27">
        <v>5</v>
      </c>
      <c r="B12" s="28" t="s">
        <v>64</v>
      </c>
      <c r="C12" s="123">
        <v>4.0000000000000001E-3</v>
      </c>
      <c r="D12" s="123">
        <v>0</v>
      </c>
      <c r="E12" s="124">
        <f>C12+D12</f>
        <v>4.0000000000000001E-3</v>
      </c>
      <c r="F12" s="20"/>
    </row>
    <row r="13" spans="1:6" ht="35.1" customHeight="1" x14ac:dyDescent="0.2">
      <c r="A13" s="27"/>
      <c r="B13" s="28"/>
      <c r="C13" s="85"/>
      <c r="D13" s="85"/>
      <c r="E13" s="84"/>
      <c r="F13" s="20"/>
    </row>
    <row r="14" spans="1:6" s="4" customFormat="1" ht="27.75" customHeight="1" x14ac:dyDescent="0.25">
      <c r="A14" s="29" t="s">
        <v>42</v>
      </c>
      <c r="B14" s="29"/>
      <c r="C14" s="74">
        <f>SUM(C8:C13)</f>
        <v>0.70399999999999996</v>
      </c>
      <c r="D14" s="74">
        <f>SUM(D8:D13)</f>
        <v>0</v>
      </c>
      <c r="E14" s="74">
        <f>C14+D14</f>
        <v>0.70399999999999996</v>
      </c>
      <c r="F14" s="32"/>
    </row>
    <row r="17" spans="1:3" ht="30" customHeight="1" x14ac:dyDescent="0.2">
      <c r="A17" s="2" t="str">
        <f>BM!A22</f>
        <v>jumlah distributor :</v>
      </c>
      <c r="C17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view="pageBreakPreview" topLeftCell="A4" zoomScale="77" zoomScaleNormal="85" zoomScaleSheetLayoutView="77" workbookViewId="0">
      <selection activeCell="C11" sqref="C11:E11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2.42578125" style="1" customWidth="1"/>
    <col min="7" max="7" width="9.85546875" style="1" customWidth="1"/>
    <col min="8" max="8" width="9.28515625" style="1" customWidth="1"/>
    <col min="9" max="16384" width="9.140625" style="1"/>
  </cols>
  <sheetData>
    <row r="1" spans="1:10" ht="21" customHeight="1" x14ac:dyDescent="0.2">
      <c r="A1" s="152" t="s">
        <v>55</v>
      </c>
      <c r="B1" s="152"/>
      <c r="C1" s="152"/>
      <c r="D1" s="152"/>
      <c r="E1" s="152"/>
      <c r="F1" s="152"/>
    </row>
    <row r="2" spans="1:10" ht="19.5" customHeight="1" x14ac:dyDescent="0.2">
      <c r="A2" s="152" t="str">
        <f>CK!A2</f>
        <v>MINGGU KE 03 (Tiga) Bulan Agst Tahun 2026</v>
      </c>
      <c r="B2" s="152"/>
      <c r="C2" s="152"/>
      <c r="D2" s="152"/>
      <c r="E2" s="152"/>
      <c r="F2" s="152"/>
    </row>
    <row r="3" spans="1:10" ht="15.75" x14ac:dyDescent="0.2">
      <c r="A3" s="152" t="str">
        <f>CK!A3</f>
        <v>DATA PER 18 Agst 2026 s.d 23 Agst 2026</v>
      </c>
      <c r="B3" s="152"/>
      <c r="C3" s="152"/>
      <c r="D3" s="152"/>
      <c r="E3" s="152"/>
      <c r="F3" s="152"/>
    </row>
    <row r="4" spans="1:10" ht="15.75" x14ac:dyDescent="0.2">
      <c r="A4" s="33"/>
      <c r="B4" s="33"/>
      <c r="C4" s="33"/>
      <c r="D4" s="33"/>
      <c r="E4" s="33"/>
      <c r="F4" s="33"/>
    </row>
    <row r="5" spans="1:10" ht="15.75" x14ac:dyDescent="0.2">
      <c r="A5" s="4" t="s">
        <v>21</v>
      </c>
    </row>
    <row r="6" spans="1:10" ht="15.75" x14ac:dyDescent="0.2">
      <c r="A6" s="4"/>
    </row>
    <row r="7" spans="1:10" s="6" customFormat="1" ht="81" customHeight="1" x14ac:dyDescent="0.25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J7" s="30"/>
    </row>
    <row r="8" spans="1:10" s="34" customFormat="1" ht="35.1" customHeight="1" x14ac:dyDescent="0.25">
      <c r="A8" s="17">
        <v>1</v>
      </c>
      <c r="B8" s="18" t="s">
        <v>120</v>
      </c>
      <c r="C8" s="87">
        <v>0</v>
      </c>
      <c r="D8" s="87">
        <v>0</v>
      </c>
      <c r="E8" s="87">
        <f t="shared" ref="E8:E14" si="0">C8+D8</f>
        <v>0</v>
      </c>
      <c r="F8" s="52"/>
      <c r="I8" s="65"/>
    </row>
    <row r="9" spans="1:10" s="60" customFormat="1" ht="35.1" customHeight="1" x14ac:dyDescent="0.25">
      <c r="A9" s="54">
        <v>2</v>
      </c>
      <c r="B9" s="59" t="s">
        <v>14</v>
      </c>
      <c r="C9" s="87">
        <v>0.5</v>
      </c>
      <c r="D9" s="87">
        <v>0</v>
      </c>
      <c r="E9" s="87">
        <f t="shared" si="0"/>
        <v>0.5</v>
      </c>
      <c r="F9" s="58"/>
    </row>
    <row r="10" spans="1:10" s="34" customFormat="1" ht="35.1" customHeight="1" x14ac:dyDescent="0.25">
      <c r="A10" s="17">
        <v>3</v>
      </c>
      <c r="B10" s="18" t="s">
        <v>15</v>
      </c>
      <c r="C10" s="87">
        <v>0.3</v>
      </c>
      <c r="D10" s="87">
        <v>0</v>
      </c>
      <c r="E10" s="87">
        <f t="shared" si="0"/>
        <v>0.3</v>
      </c>
      <c r="F10" s="52"/>
      <c r="J10" s="65"/>
    </row>
    <row r="11" spans="1:10" s="34" customFormat="1" ht="35.1" customHeight="1" x14ac:dyDescent="0.25">
      <c r="A11" s="27">
        <v>4</v>
      </c>
      <c r="B11" s="22" t="s">
        <v>58</v>
      </c>
      <c r="C11" s="86">
        <v>0.6</v>
      </c>
      <c r="D11" s="86">
        <v>0</v>
      </c>
      <c r="E11" s="87">
        <f t="shared" si="0"/>
        <v>0.6</v>
      </c>
      <c r="F11" s="52"/>
      <c r="J11" s="65"/>
    </row>
    <row r="12" spans="1:10" s="34" customFormat="1" ht="35.1" customHeight="1" x14ac:dyDescent="0.25">
      <c r="A12" s="27">
        <v>5</v>
      </c>
      <c r="B12" s="28" t="s">
        <v>64</v>
      </c>
      <c r="C12" s="123">
        <v>0.01</v>
      </c>
      <c r="D12" s="123">
        <v>0</v>
      </c>
      <c r="E12" s="124">
        <f t="shared" si="0"/>
        <v>0.01</v>
      </c>
      <c r="F12" s="25"/>
    </row>
    <row r="13" spans="1:10" s="34" customFormat="1" ht="35.1" customHeight="1" x14ac:dyDescent="0.25">
      <c r="A13" s="27"/>
      <c r="B13" s="28"/>
      <c r="C13" s="87"/>
      <c r="D13" s="87"/>
      <c r="E13" s="87"/>
      <c r="F13" s="27"/>
    </row>
    <row r="14" spans="1:10" s="4" customFormat="1" ht="27.75" customHeight="1" x14ac:dyDescent="0.25">
      <c r="A14" s="29" t="s">
        <v>42</v>
      </c>
      <c r="B14" s="29"/>
      <c r="C14" s="74">
        <f>SUM(C8:C12)</f>
        <v>1.41</v>
      </c>
      <c r="D14" s="74">
        <f>SUM(D8:D12)</f>
        <v>0</v>
      </c>
      <c r="E14" s="74">
        <f t="shared" si="0"/>
        <v>1.41</v>
      </c>
      <c r="F14" s="32"/>
    </row>
    <row r="18" spans="1:3" ht="26.25" customHeight="1" x14ac:dyDescent="0.2">
      <c r="A18" s="2" t="str">
        <f>BM!A22</f>
        <v>jumlah distributor :</v>
      </c>
      <c r="C18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view="pageBreakPreview" topLeftCell="A8" zoomScale="69" zoomScaleNormal="85" zoomScaleSheetLayoutView="69" workbookViewId="0">
      <selection activeCell="C17" sqref="C17:E17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4.140625" style="1" customWidth="1"/>
    <col min="7" max="7" width="11" style="1" customWidth="1"/>
    <col min="8" max="8" width="10.42578125" style="1" customWidth="1"/>
    <col min="9" max="16384" width="9.140625" style="1"/>
  </cols>
  <sheetData>
    <row r="1" spans="1:10" ht="21" customHeight="1" x14ac:dyDescent="0.2">
      <c r="A1" s="152" t="s">
        <v>55</v>
      </c>
      <c r="B1" s="152"/>
      <c r="C1" s="152"/>
      <c r="D1" s="152"/>
      <c r="E1" s="152"/>
      <c r="F1" s="152"/>
    </row>
    <row r="2" spans="1:10" ht="19.5" customHeight="1" x14ac:dyDescent="0.2">
      <c r="A2" s="152" t="str">
        <f>CB!A2</f>
        <v>MINGGU KE 03 (Tiga) Bulan Agst Tahun 2026</v>
      </c>
      <c r="B2" s="152"/>
      <c r="C2" s="152"/>
      <c r="D2" s="152"/>
      <c r="E2" s="152"/>
      <c r="F2" s="152"/>
    </row>
    <row r="3" spans="1:10" ht="15.75" x14ac:dyDescent="0.2">
      <c r="A3" s="152" t="str">
        <f>CB!A3</f>
        <v>DATA PER 18 Agst 2026 s.d 23 Agst 2026</v>
      </c>
      <c r="B3" s="152"/>
      <c r="C3" s="152"/>
      <c r="D3" s="152"/>
      <c r="E3" s="152"/>
      <c r="F3" s="152"/>
    </row>
    <row r="5" spans="1:10" ht="15.75" x14ac:dyDescent="0.2">
      <c r="A5" s="4" t="s">
        <v>61</v>
      </c>
    </row>
    <row r="6" spans="1:10" ht="15.75" x14ac:dyDescent="0.2">
      <c r="A6" s="4"/>
    </row>
    <row r="7" spans="1:10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0" s="6" customFormat="1" ht="36" customHeight="1" x14ac:dyDescent="0.25">
      <c r="A8" s="35">
        <v>1</v>
      </c>
      <c r="B8" s="18" t="s">
        <v>31</v>
      </c>
      <c r="C8" s="87">
        <v>0.5</v>
      </c>
      <c r="D8" s="87">
        <v>0</v>
      </c>
      <c r="E8" s="87">
        <f>C8+D8</f>
        <v>0.5</v>
      </c>
      <c r="F8" s="126"/>
    </row>
    <row r="9" spans="1:10" s="6" customFormat="1" ht="32.25" customHeight="1" x14ac:dyDescent="0.25">
      <c r="A9" s="27">
        <v>2</v>
      </c>
      <c r="B9" s="18" t="s">
        <v>32</v>
      </c>
      <c r="C9" s="87">
        <v>0</v>
      </c>
      <c r="D9" s="87">
        <v>0</v>
      </c>
      <c r="E9" s="87">
        <f t="shared" ref="E9:E22" si="0">C9+D9</f>
        <v>0</v>
      </c>
      <c r="F9" s="126"/>
    </row>
    <row r="10" spans="1:10" ht="35.25" customHeight="1" x14ac:dyDescent="0.2">
      <c r="A10" s="27">
        <v>3</v>
      </c>
      <c r="B10" s="19" t="s">
        <v>16</v>
      </c>
      <c r="C10" s="87">
        <v>35</v>
      </c>
      <c r="D10" s="87">
        <v>20</v>
      </c>
      <c r="E10" s="87">
        <f t="shared" si="0"/>
        <v>55</v>
      </c>
      <c r="F10" s="126"/>
    </row>
    <row r="11" spans="1:10" ht="40.5" customHeight="1" x14ac:dyDescent="0.2">
      <c r="A11" s="27">
        <v>4</v>
      </c>
      <c r="B11" s="19" t="s">
        <v>56</v>
      </c>
      <c r="C11" s="87">
        <v>49</v>
      </c>
      <c r="D11" s="87">
        <v>15</v>
      </c>
      <c r="E11" s="87">
        <f t="shared" si="0"/>
        <v>64</v>
      </c>
      <c r="F11" s="126"/>
      <c r="H11" s="57"/>
    </row>
    <row r="12" spans="1:10" ht="36.75" customHeight="1" x14ac:dyDescent="0.2">
      <c r="A12" s="27">
        <v>5</v>
      </c>
      <c r="B12" s="19" t="s">
        <v>41</v>
      </c>
      <c r="C12" s="87">
        <v>3</v>
      </c>
      <c r="D12" s="87">
        <v>0</v>
      </c>
      <c r="E12" s="87">
        <f>C12+D12</f>
        <v>3</v>
      </c>
      <c r="F12" s="126"/>
      <c r="J12" s="24"/>
    </row>
    <row r="13" spans="1:10" s="2" customFormat="1" ht="22.5" customHeight="1" x14ac:dyDescent="0.25">
      <c r="A13" s="27">
        <v>6</v>
      </c>
      <c r="B13" s="22" t="s">
        <v>38</v>
      </c>
      <c r="C13" s="86">
        <v>7</v>
      </c>
      <c r="D13" s="86">
        <v>0</v>
      </c>
      <c r="E13" s="87">
        <f t="shared" si="0"/>
        <v>7</v>
      </c>
      <c r="F13" s="127"/>
    </row>
    <row r="14" spans="1:10" s="2" customFormat="1" ht="28.5" customHeight="1" x14ac:dyDescent="0.25">
      <c r="A14" s="27">
        <v>7</v>
      </c>
      <c r="B14" s="31" t="s">
        <v>37</v>
      </c>
      <c r="C14" s="87">
        <v>0</v>
      </c>
      <c r="D14" s="87">
        <v>0</v>
      </c>
      <c r="E14" s="87">
        <f t="shared" si="0"/>
        <v>0</v>
      </c>
      <c r="F14" s="68"/>
    </row>
    <row r="15" spans="1:10" s="2" customFormat="1" ht="35.1" customHeight="1" x14ac:dyDescent="0.25">
      <c r="A15" s="27">
        <v>8</v>
      </c>
      <c r="B15" s="38" t="s">
        <v>24</v>
      </c>
      <c r="C15" s="87">
        <v>0</v>
      </c>
      <c r="D15" s="87">
        <v>0</v>
      </c>
      <c r="E15" s="87">
        <f t="shared" si="0"/>
        <v>0</v>
      </c>
      <c r="F15" s="20"/>
    </row>
    <row r="16" spans="1:10" s="10" customFormat="1" ht="27.75" customHeight="1" x14ac:dyDescent="0.25">
      <c r="A16" s="27">
        <v>9</v>
      </c>
      <c r="B16" s="22" t="s">
        <v>39</v>
      </c>
      <c r="C16" s="86">
        <v>0</v>
      </c>
      <c r="D16" s="86">
        <v>0</v>
      </c>
      <c r="E16" s="87">
        <f t="shared" si="0"/>
        <v>0</v>
      </c>
      <c r="F16" s="20"/>
      <c r="I16" s="121"/>
    </row>
    <row r="17" spans="1:6" ht="26.25" customHeight="1" x14ac:dyDescent="0.2">
      <c r="A17" s="27">
        <v>10</v>
      </c>
      <c r="B17" s="26" t="s">
        <v>40</v>
      </c>
      <c r="C17" s="86">
        <v>13</v>
      </c>
      <c r="D17" s="86">
        <v>0</v>
      </c>
      <c r="E17" s="87">
        <f t="shared" si="0"/>
        <v>13</v>
      </c>
      <c r="F17" s="130"/>
    </row>
    <row r="18" spans="1:6" ht="24.75" customHeight="1" x14ac:dyDescent="0.2">
      <c r="A18" s="27">
        <v>11</v>
      </c>
      <c r="B18" s="67" t="s">
        <v>77</v>
      </c>
      <c r="C18" s="87">
        <v>0.6</v>
      </c>
      <c r="D18" s="87">
        <v>0</v>
      </c>
      <c r="E18" s="87">
        <f t="shared" ref="E18" si="1">C18+D18</f>
        <v>0.6</v>
      </c>
      <c r="F18" s="130"/>
    </row>
    <row r="19" spans="1:6" ht="29.25" customHeight="1" x14ac:dyDescent="0.2">
      <c r="A19" s="42">
        <v>12</v>
      </c>
      <c r="B19" s="28" t="s">
        <v>82</v>
      </c>
      <c r="C19" s="86">
        <v>15.6</v>
      </c>
      <c r="D19" s="86">
        <v>0</v>
      </c>
      <c r="E19" s="87">
        <f t="shared" si="0"/>
        <v>15.6</v>
      </c>
      <c r="F19" s="130"/>
    </row>
    <row r="20" spans="1:6" ht="36.75" customHeight="1" x14ac:dyDescent="0.2">
      <c r="A20" s="42">
        <v>13</v>
      </c>
      <c r="B20" s="28" t="s">
        <v>105</v>
      </c>
      <c r="C20" s="86">
        <v>60.6</v>
      </c>
      <c r="D20" s="86">
        <v>0</v>
      </c>
      <c r="E20" s="87">
        <f t="shared" ref="E20" si="2">C20+D20</f>
        <v>60.6</v>
      </c>
      <c r="F20" s="130"/>
    </row>
    <row r="21" spans="1:6" ht="27" customHeight="1" x14ac:dyDescent="0.2">
      <c r="A21" s="27" t="s">
        <v>106</v>
      </c>
      <c r="B21" s="28" t="s">
        <v>64</v>
      </c>
      <c r="C21" s="86">
        <v>0.2</v>
      </c>
      <c r="D21" s="86">
        <v>0.1</v>
      </c>
      <c r="E21" s="87">
        <f t="shared" si="0"/>
        <v>0.30000000000000004</v>
      </c>
      <c r="F21" s="130"/>
    </row>
    <row r="22" spans="1:6" s="4" customFormat="1" ht="33.75" customHeight="1" x14ac:dyDescent="0.25">
      <c r="A22" s="29" t="s">
        <v>42</v>
      </c>
      <c r="B22" s="29"/>
      <c r="C22" s="76">
        <f>SUM(C8:C21)</f>
        <v>184.49999999999997</v>
      </c>
      <c r="D22" s="76">
        <f>SUM(D8:D21)</f>
        <v>35.1</v>
      </c>
      <c r="E22" s="77">
        <f t="shared" si="0"/>
        <v>219.59999999999997</v>
      </c>
      <c r="F22" s="32"/>
    </row>
    <row r="23" spans="1:6" ht="28.5" customHeight="1" x14ac:dyDescent="0.2"/>
    <row r="24" spans="1:6" ht="24" customHeight="1" x14ac:dyDescent="0.2"/>
    <row r="25" spans="1:6" ht="35.25" customHeight="1" x14ac:dyDescent="0.2">
      <c r="A25" s="2" t="str">
        <f>BM!A22</f>
        <v>jumlah distributor :</v>
      </c>
      <c r="C25" s="73">
        <v>12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8" fitToWidth="0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29"/>
  <sheetViews>
    <sheetView tabSelected="1" view="pageBreakPreview" topLeftCell="A10" zoomScale="70" zoomScaleNormal="85" zoomScaleSheetLayoutView="70" workbookViewId="0">
      <selection activeCell="C13" sqref="C13:E13"/>
    </sheetView>
  </sheetViews>
  <sheetFormatPr defaultColWidth="9.140625" defaultRowHeight="15" x14ac:dyDescent="0.2"/>
  <cols>
    <col min="1" max="1" width="6.85546875" style="2" customWidth="1"/>
    <col min="2" max="2" width="25.28515625" style="1" customWidth="1"/>
    <col min="3" max="3" width="25.85546875" style="1" customWidth="1"/>
    <col min="4" max="4" width="28.5703125" style="1" customWidth="1"/>
    <col min="5" max="5" width="22.85546875" style="1" customWidth="1"/>
    <col min="6" max="6" width="21.7109375" style="1" customWidth="1"/>
    <col min="7" max="7" width="0.28515625" style="1" customWidth="1"/>
    <col min="8" max="8" width="10.28515625" style="1" hidden="1" customWidth="1"/>
    <col min="9" max="9" width="10.85546875" style="1" hidden="1" customWidth="1"/>
    <col min="10" max="14" width="9.140625" style="1" hidden="1" customWidth="1"/>
    <col min="15" max="15" width="15" style="1" customWidth="1"/>
    <col min="16" max="16" width="19.5703125" style="1" hidden="1" customWidth="1"/>
    <col min="17" max="18" width="9.140625" style="1" hidden="1" customWidth="1"/>
    <col min="19" max="19" width="16.140625" style="1" hidden="1" customWidth="1"/>
    <col min="20" max="32" width="9.140625" style="1" hidden="1" customWidth="1"/>
    <col min="33" max="16384" width="9.140625" style="1"/>
  </cols>
  <sheetData>
    <row r="1" spans="1:94" ht="21" customHeight="1" x14ac:dyDescent="0.2">
      <c r="A1" s="152" t="s">
        <v>55</v>
      </c>
      <c r="B1" s="152"/>
      <c r="C1" s="152"/>
      <c r="D1" s="152"/>
      <c r="E1" s="152"/>
      <c r="F1" s="152"/>
    </row>
    <row r="2" spans="1:94" ht="19.5" customHeight="1" x14ac:dyDescent="0.2">
      <c r="A2" s="152" t="str">
        <f>Terigu!A2</f>
        <v>MINGGU KE 03 (Tiga) Bulan Agst Tahun 2026</v>
      </c>
      <c r="B2" s="152"/>
      <c r="C2" s="152"/>
      <c r="D2" s="152"/>
      <c r="E2" s="152"/>
      <c r="F2" s="152"/>
    </row>
    <row r="3" spans="1:94" ht="19.5" customHeight="1" x14ac:dyDescent="0.2">
      <c r="A3" s="152" t="str">
        <f>Terigu!A3</f>
        <v>DATA PER 18 Agst 2026 s.d 23 Agst 2026</v>
      </c>
      <c r="B3" s="152"/>
      <c r="C3" s="152"/>
      <c r="D3" s="152"/>
      <c r="E3" s="152"/>
      <c r="F3" s="152"/>
    </row>
    <row r="5" spans="1:94" ht="15.75" x14ac:dyDescent="0.2">
      <c r="A5" s="4" t="s">
        <v>27</v>
      </c>
    </row>
    <row r="6" spans="1:94" ht="15.75" x14ac:dyDescent="0.2">
      <c r="A6" s="4"/>
    </row>
    <row r="7" spans="1:94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  <c r="AG7" s="24"/>
      <c r="AK7" s="24"/>
    </row>
    <row r="8" spans="1:94" s="6" customFormat="1" ht="28.5" customHeight="1" x14ac:dyDescent="0.25">
      <c r="A8" s="35">
        <v>1</v>
      </c>
      <c r="B8" s="71" t="s">
        <v>31</v>
      </c>
      <c r="C8" s="87">
        <v>2993.1</v>
      </c>
      <c r="D8" s="87">
        <v>0</v>
      </c>
      <c r="E8" s="87">
        <f>(C8+D8)</f>
        <v>2993.1</v>
      </c>
      <c r="F8" s="35"/>
      <c r="I8" s="66"/>
      <c r="AH8" s="30"/>
    </row>
    <row r="9" spans="1:94" s="6" customFormat="1" ht="29.25" customHeight="1" x14ac:dyDescent="0.25">
      <c r="A9" s="35">
        <v>2</v>
      </c>
      <c r="B9" s="31" t="s">
        <v>32</v>
      </c>
      <c r="C9" s="87">
        <v>594</v>
      </c>
      <c r="D9" s="87">
        <v>0</v>
      </c>
      <c r="E9" s="87">
        <f t="shared" ref="E9" si="0">(C9+D9)</f>
        <v>594</v>
      </c>
      <c r="F9" s="25"/>
      <c r="I9" s="66"/>
    </row>
    <row r="10" spans="1:94" ht="30" customHeight="1" x14ac:dyDescent="0.2">
      <c r="A10" s="35">
        <v>3</v>
      </c>
      <c r="B10" s="38" t="s">
        <v>103</v>
      </c>
      <c r="C10" s="87">
        <v>0</v>
      </c>
      <c r="D10" s="87">
        <v>0</v>
      </c>
      <c r="E10" s="87">
        <f t="shared" ref="E10:E26" si="1">(C10+D10)</f>
        <v>0</v>
      </c>
      <c r="F10" s="35"/>
      <c r="I10" s="66"/>
      <c r="CP10" s="1">
        <v>1</v>
      </c>
    </row>
    <row r="11" spans="1:94" s="24" customFormat="1" ht="27.75" customHeight="1" x14ac:dyDescent="0.2">
      <c r="A11" s="25">
        <v>4</v>
      </c>
      <c r="B11" s="38" t="s">
        <v>24</v>
      </c>
      <c r="C11" s="86">
        <v>1518</v>
      </c>
      <c r="D11" s="86">
        <v>0</v>
      </c>
      <c r="E11" s="87">
        <f>C11+D11</f>
        <v>1518</v>
      </c>
      <c r="F11" s="25"/>
      <c r="I11" s="66"/>
      <c r="O11" s="69">
        <f>(1873355+286000+45290)/1000</f>
        <v>2204.645</v>
      </c>
      <c r="P11" s="24">
        <f>1873355/1000</f>
        <v>1873.355</v>
      </c>
      <c r="Q11" s="24">
        <f>286000/1000</f>
        <v>286</v>
      </c>
      <c r="R11" s="24">
        <f>45290/1000</f>
        <v>45.29</v>
      </c>
      <c r="S11" s="69">
        <f>P11+Q11+R11</f>
        <v>2204.645</v>
      </c>
    </row>
    <row r="12" spans="1:94" ht="22.5" customHeight="1" x14ac:dyDescent="0.2">
      <c r="A12" s="25">
        <v>5</v>
      </c>
      <c r="B12" s="31" t="s">
        <v>29</v>
      </c>
      <c r="C12" s="86">
        <v>0</v>
      </c>
      <c r="D12" s="86">
        <v>400</v>
      </c>
      <c r="E12" s="87">
        <f t="shared" si="1"/>
        <v>400</v>
      </c>
      <c r="F12" s="20"/>
      <c r="I12" s="66"/>
    </row>
    <row r="13" spans="1:94" ht="20.25" customHeight="1" x14ac:dyDescent="0.2">
      <c r="A13" s="25">
        <v>6</v>
      </c>
      <c r="B13" s="40" t="s">
        <v>119</v>
      </c>
      <c r="C13" s="86">
        <v>9</v>
      </c>
      <c r="D13" s="86">
        <v>0</v>
      </c>
      <c r="E13" s="87">
        <f t="shared" si="1"/>
        <v>9</v>
      </c>
      <c r="F13" s="127"/>
      <c r="I13" s="66"/>
      <c r="AG13" s="24"/>
    </row>
    <row r="14" spans="1:94" ht="24" customHeight="1" x14ac:dyDescent="0.2">
      <c r="A14" s="25">
        <v>7</v>
      </c>
      <c r="B14" s="31" t="s">
        <v>30</v>
      </c>
      <c r="C14" s="86">
        <v>6</v>
      </c>
      <c r="D14" s="86">
        <v>0</v>
      </c>
      <c r="E14" s="87">
        <f t="shared" si="1"/>
        <v>6</v>
      </c>
      <c r="F14" s="127"/>
      <c r="I14" s="66"/>
    </row>
    <row r="15" spans="1:94" ht="25.5" customHeight="1" x14ac:dyDescent="0.2">
      <c r="A15" s="25">
        <v>8</v>
      </c>
      <c r="B15" s="31" t="s">
        <v>34</v>
      </c>
      <c r="C15" s="86">
        <v>0</v>
      </c>
      <c r="D15" s="86">
        <v>0</v>
      </c>
      <c r="E15" s="87">
        <f t="shared" si="1"/>
        <v>0</v>
      </c>
      <c r="F15" s="127"/>
      <c r="I15" s="66"/>
    </row>
    <row r="16" spans="1:94" ht="21.75" customHeight="1" x14ac:dyDescent="0.2">
      <c r="A16" s="25">
        <v>9</v>
      </c>
      <c r="B16" s="71" t="s">
        <v>37</v>
      </c>
      <c r="C16" s="86">
        <v>30</v>
      </c>
      <c r="D16" s="86">
        <v>0</v>
      </c>
      <c r="E16" s="87">
        <f t="shared" si="1"/>
        <v>30</v>
      </c>
      <c r="F16" s="127"/>
      <c r="I16" s="66"/>
    </row>
    <row r="17" spans="1:36" ht="23.25" customHeight="1" x14ac:dyDescent="0.2">
      <c r="A17" s="25">
        <v>10</v>
      </c>
      <c r="B17" s="38" t="s">
        <v>56</v>
      </c>
      <c r="C17" s="86">
        <v>0</v>
      </c>
      <c r="D17" s="86">
        <v>0</v>
      </c>
      <c r="E17" s="87">
        <f t="shared" si="1"/>
        <v>0</v>
      </c>
      <c r="F17" s="68"/>
      <c r="I17" s="66"/>
      <c r="AJ17" s="24"/>
    </row>
    <row r="18" spans="1:36" ht="28.5" customHeight="1" x14ac:dyDescent="0.2">
      <c r="A18" s="25">
        <v>11</v>
      </c>
      <c r="B18" s="19" t="s">
        <v>41</v>
      </c>
      <c r="C18" s="86">
        <v>0</v>
      </c>
      <c r="D18" s="86">
        <v>0</v>
      </c>
      <c r="E18" s="87">
        <f t="shared" si="1"/>
        <v>0</v>
      </c>
      <c r="F18" s="127"/>
      <c r="I18" s="66"/>
    </row>
    <row r="19" spans="1:36" s="2" customFormat="1" ht="22.5" customHeight="1" x14ac:dyDescent="0.25">
      <c r="A19" s="25">
        <v>12</v>
      </c>
      <c r="B19" s="28" t="s">
        <v>38</v>
      </c>
      <c r="C19" s="86">
        <v>115</v>
      </c>
      <c r="D19" s="86">
        <v>0</v>
      </c>
      <c r="E19" s="87">
        <f t="shared" si="1"/>
        <v>115</v>
      </c>
      <c r="F19" s="127"/>
      <c r="I19" s="66"/>
    </row>
    <row r="20" spans="1:36" s="10" customFormat="1" ht="21" customHeight="1" x14ac:dyDescent="0.25">
      <c r="A20" s="25">
        <v>13</v>
      </c>
      <c r="B20" s="28" t="s">
        <v>39</v>
      </c>
      <c r="C20" s="86">
        <v>135</v>
      </c>
      <c r="D20" s="86">
        <v>0</v>
      </c>
      <c r="E20" s="87">
        <f t="shared" si="1"/>
        <v>135</v>
      </c>
      <c r="F20" s="127"/>
      <c r="I20" s="66"/>
    </row>
    <row r="21" spans="1:36" ht="22.5" customHeight="1" x14ac:dyDescent="0.2">
      <c r="A21" s="25">
        <v>14</v>
      </c>
      <c r="B21" s="28" t="s">
        <v>40</v>
      </c>
      <c r="C21" s="86">
        <v>167</v>
      </c>
      <c r="D21" s="86">
        <v>0</v>
      </c>
      <c r="E21" s="87">
        <f t="shared" ref="E21" si="2">(C21+D21)</f>
        <v>167</v>
      </c>
      <c r="F21" s="127"/>
      <c r="I21" s="66"/>
    </row>
    <row r="22" spans="1:36" ht="18.75" customHeight="1" x14ac:dyDescent="0.2">
      <c r="A22" s="25">
        <v>15</v>
      </c>
      <c r="B22" s="28" t="s">
        <v>76</v>
      </c>
      <c r="C22" s="86">
        <v>1</v>
      </c>
      <c r="D22" s="86">
        <v>0</v>
      </c>
      <c r="E22" s="87">
        <f t="shared" si="1"/>
        <v>1</v>
      </c>
      <c r="F22" s="127"/>
      <c r="I22" s="66"/>
    </row>
    <row r="23" spans="1:36" ht="21" customHeight="1" x14ac:dyDescent="0.2">
      <c r="A23" s="25">
        <v>16</v>
      </c>
      <c r="B23" s="28" t="s">
        <v>83</v>
      </c>
      <c r="C23" s="86">
        <v>15</v>
      </c>
      <c r="D23" s="86">
        <v>0</v>
      </c>
      <c r="E23" s="87">
        <f>(C23+D23)</f>
        <v>15</v>
      </c>
      <c r="F23" s="127"/>
      <c r="I23" s="66"/>
      <c r="AI23" s="24"/>
    </row>
    <row r="24" spans="1:36" ht="23.25" customHeight="1" x14ac:dyDescent="0.2">
      <c r="A24" s="25">
        <v>17</v>
      </c>
      <c r="B24" s="28" t="s">
        <v>123</v>
      </c>
      <c r="C24" s="86">
        <v>23.4</v>
      </c>
      <c r="D24" s="86">
        <v>0</v>
      </c>
      <c r="E24" s="87">
        <f t="shared" ref="E24" si="3">(C24+D24)</f>
        <v>23.4</v>
      </c>
      <c r="F24" s="127"/>
      <c r="I24" s="66"/>
      <c r="AI24" s="24"/>
    </row>
    <row r="25" spans="1:36" ht="21" customHeight="1" x14ac:dyDescent="0.2">
      <c r="A25" s="25">
        <v>18</v>
      </c>
      <c r="B25" s="67" t="s">
        <v>64</v>
      </c>
      <c r="C25" s="86">
        <v>0.1</v>
      </c>
      <c r="D25" s="86">
        <v>0.1</v>
      </c>
      <c r="E25" s="87">
        <f t="shared" ref="E25" si="4">(C25+D25)</f>
        <v>0.2</v>
      </c>
      <c r="F25" s="127"/>
      <c r="I25" s="66"/>
      <c r="AH25" s="24"/>
    </row>
    <row r="26" spans="1:36" s="4" customFormat="1" ht="27.75" customHeight="1" x14ac:dyDescent="0.25">
      <c r="A26" s="29" t="s">
        <v>42</v>
      </c>
      <c r="B26" s="29"/>
      <c r="C26" s="74">
        <f>SUM(C8:C25)</f>
        <v>5606.6</v>
      </c>
      <c r="D26" s="74">
        <f>SUM(D8:D25)</f>
        <v>400.1</v>
      </c>
      <c r="E26" s="75">
        <f t="shared" si="1"/>
        <v>6006.7000000000007</v>
      </c>
      <c r="F26" s="32"/>
      <c r="O26" s="70"/>
    </row>
    <row r="27" spans="1:36" ht="2.25" customHeight="1" x14ac:dyDescent="0.2">
      <c r="C27" s="89"/>
      <c r="D27" s="89"/>
      <c r="E27" s="89"/>
    </row>
    <row r="28" spans="1:36" hidden="1" x14ac:dyDescent="0.2">
      <c r="E28" s="41"/>
    </row>
    <row r="29" spans="1:36" x14ac:dyDescent="0.2">
      <c r="A29" s="2" t="str">
        <f>BM!A22</f>
        <v>jumlah distributor :</v>
      </c>
      <c r="C29" s="1">
        <v>16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0" fitToWidth="0" fitToHeight="0" orientation="landscape" horizontalDpi="4294967293" r:id="rId1"/>
  <rowBreaks count="1" manualBreakCount="1">
    <brk id="28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view="pageBreakPreview" topLeftCell="A10" zoomScale="91" zoomScaleNormal="85" zoomScaleSheetLayoutView="91" workbookViewId="0">
      <selection activeCell="C18" sqref="C18:E18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3" style="1" customWidth="1"/>
    <col min="7" max="16384" width="9.140625" style="1"/>
  </cols>
  <sheetData>
    <row r="1" spans="1:12" ht="21" customHeight="1" x14ac:dyDescent="0.2">
      <c r="A1" s="152" t="s">
        <v>55</v>
      </c>
      <c r="B1" s="152"/>
      <c r="C1" s="152"/>
      <c r="D1" s="152"/>
      <c r="E1" s="152"/>
      <c r="F1" s="152"/>
    </row>
    <row r="2" spans="1:12" ht="19.5" customHeight="1" x14ac:dyDescent="0.2">
      <c r="A2" s="152" t="str">
        <f>Beras!A2</f>
        <v>MINGGU KE 03 (Tiga) Bulan Agst Tahun 2026</v>
      </c>
      <c r="B2" s="152"/>
      <c r="C2" s="152"/>
      <c r="D2" s="152"/>
      <c r="E2" s="152"/>
      <c r="F2" s="152"/>
    </row>
    <row r="3" spans="1:12" ht="19.5" customHeight="1" x14ac:dyDescent="0.2">
      <c r="A3" s="152" t="str">
        <f>Beras!A3</f>
        <v>DATA PER 18 Agst 2026 s.d 23 Agst 2026</v>
      </c>
      <c r="B3" s="152"/>
      <c r="C3" s="152"/>
      <c r="D3" s="152"/>
      <c r="E3" s="152"/>
      <c r="F3" s="152"/>
    </row>
    <row r="5" spans="1:12" ht="15.75" x14ac:dyDescent="0.2">
      <c r="A5" s="4" t="s">
        <v>26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30" customHeight="1" x14ac:dyDescent="0.25">
      <c r="A8" s="35">
        <v>1</v>
      </c>
      <c r="B8" s="18" t="s">
        <v>31</v>
      </c>
      <c r="C8" s="87">
        <v>1</v>
      </c>
      <c r="D8" s="87">
        <v>0</v>
      </c>
      <c r="E8" s="87">
        <f>C8+D8</f>
        <v>1</v>
      </c>
      <c r="F8" s="27"/>
    </row>
    <row r="9" spans="1:12" s="6" customFormat="1" ht="30" customHeight="1" x14ac:dyDescent="0.25">
      <c r="A9" s="27">
        <v>2</v>
      </c>
      <c r="B9" s="18" t="s">
        <v>32</v>
      </c>
      <c r="C9" s="87">
        <v>0.2</v>
      </c>
      <c r="D9" s="87">
        <v>0</v>
      </c>
      <c r="E9" s="87">
        <f t="shared" ref="E9:E22" si="0">C9+D9</f>
        <v>0.2</v>
      </c>
      <c r="F9" s="35"/>
    </row>
    <row r="10" spans="1:12" s="6" customFormat="1" ht="30" customHeight="1" x14ac:dyDescent="0.2">
      <c r="A10" s="27">
        <v>3</v>
      </c>
      <c r="B10" s="64" t="s">
        <v>104</v>
      </c>
      <c r="C10" s="86">
        <v>0.4</v>
      </c>
      <c r="D10" s="86">
        <v>0</v>
      </c>
      <c r="E10" s="87">
        <f t="shared" si="0"/>
        <v>0.4</v>
      </c>
      <c r="F10" s="27"/>
    </row>
    <row r="11" spans="1:12" s="24" customFormat="1" ht="27.75" customHeight="1" x14ac:dyDescent="0.2">
      <c r="A11" s="27">
        <v>4</v>
      </c>
      <c r="B11" s="19" t="s">
        <v>24</v>
      </c>
      <c r="C11" s="87">
        <v>188</v>
      </c>
      <c r="D11" s="86">
        <v>0</v>
      </c>
      <c r="E11" s="87">
        <f t="shared" si="0"/>
        <v>188</v>
      </c>
      <c r="F11" s="25"/>
    </row>
    <row r="12" spans="1:12" ht="28.5" customHeight="1" x14ac:dyDescent="0.2">
      <c r="A12" s="27">
        <v>5</v>
      </c>
      <c r="B12" s="18" t="s">
        <v>34</v>
      </c>
      <c r="C12" s="86">
        <v>66</v>
      </c>
      <c r="D12" s="86">
        <v>0</v>
      </c>
      <c r="E12" s="87">
        <f t="shared" si="0"/>
        <v>66</v>
      </c>
      <c r="F12" s="39"/>
      <c r="K12" s="24"/>
      <c r="L12" s="24"/>
    </row>
    <row r="13" spans="1:12" ht="24" customHeight="1" x14ac:dyDescent="0.2">
      <c r="A13" s="27">
        <v>6</v>
      </c>
      <c r="B13" s="18" t="s">
        <v>37</v>
      </c>
      <c r="C13" s="86">
        <v>50</v>
      </c>
      <c r="D13" s="86">
        <v>0</v>
      </c>
      <c r="E13" s="87">
        <f t="shared" si="0"/>
        <v>50</v>
      </c>
      <c r="F13" s="39"/>
    </row>
    <row r="14" spans="1:12" ht="24.75" customHeight="1" x14ac:dyDescent="0.2">
      <c r="A14" s="27">
        <v>7</v>
      </c>
      <c r="B14" s="18" t="s">
        <v>56</v>
      </c>
      <c r="C14" s="86">
        <v>22</v>
      </c>
      <c r="D14" s="86">
        <v>60</v>
      </c>
      <c r="E14" s="87">
        <f>C14+D14</f>
        <v>82</v>
      </c>
      <c r="F14" s="39"/>
    </row>
    <row r="15" spans="1:12" ht="30" customHeight="1" x14ac:dyDescent="0.2">
      <c r="A15" s="27">
        <v>8</v>
      </c>
      <c r="B15" s="19" t="s">
        <v>41</v>
      </c>
      <c r="C15" s="86">
        <v>0</v>
      </c>
      <c r="D15" s="86">
        <v>0</v>
      </c>
      <c r="E15" s="87">
        <f t="shared" si="0"/>
        <v>0</v>
      </c>
      <c r="F15" s="39"/>
    </row>
    <row r="16" spans="1:12" s="2" customFormat="1" ht="18.75" customHeight="1" x14ac:dyDescent="0.2">
      <c r="A16" s="27">
        <v>9</v>
      </c>
      <c r="B16" s="22" t="s">
        <v>38</v>
      </c>
      <c r="C16" s="86">
        <v>2</v>
      </c>
      <c r="D16" s="86">
        <v>0</v>
      </c>
      <c r="E16" s="87">
        <f t="shared" si="0"/>
        <v>2</v>
      </c>
      <c r="F16" s="39"/>
    </row>
    <row r="17" spans="1:8" s="10" customFormat="1" ht="20.25" customHeight="1" x14ac:dyDescent="0.25">
      <c r="A17" s="27">
        <v>10</v>
      </c>
      <c r="B17" s="22" t="s">
        <v>39</v>
      </c>
      <c r="C17" s="86">
        <v>17</v>
      </c>
      <c r="D17" s="86">
        <v>0</v>
      </c>
      <c r="E17" s="87">
        <f t="shared" si="0"/>
        <v>17</v>
      </c>
      <c r="F17" s="20"/>
    </row>
    <row r="18" spans="1:8" ht="22.5" customHeight="1" x14ac:dyDescent="0.2">
      <c r="A18" s="27">
        <v>11</v>
      </c>
      <c r="B18" s="22" t="s">
        <v>40</v>
      </c>
      <c r="C18" s="86">
        <v>89</v>
      </c>
      <c r="D18" s="86">
        <v>0</v>
      </c>
      <c r="E18" s="87">
        <f t="shared" si="0"/>
        <v>89</v>
      </c>
      <c r="F18" s="39"/>
    </row>
    <row r="19" spans="1:8" ht="20.25" customHeight="1" x14ac:dyDescent="0.2">
      <c r="A19" s="27">
        <v>12</v>
      </c>
      <c r="B19" s="67" t="s">
        <v>77</v>
      </c>
      <c r="C19" s="86">
        <v>1</v>
      </c>
      <c r="D19" s="86">
        <v>0</v>
      </c>
      <c r="E19" s="87">
        <f t="shared" si="0"/>
        <v>1</v>
      </c>
      <c r="F19" s="39"/>
    </row>
    <row r="20" spans="1:8" ht="21" customHeight="1" x14ac:dyDescent="0.2">
      <c r="A20" s="42">
        <v>13</v>
      </c>
      <c r="B20" s="28" t="s">
        <v>82</v>
      </c>
      <c r="C20" s="86">
        <v>0.5</v>
      </c>
      <c r="D20" s="86">
        <v>0</v>
      </c>
      <c r="E20" s="87">
        <f t="shared" si="0"/>
        <v>0.5</v>
      </c>
      <c r="F20" s="39"/>
    </row>
    <row r="21" spans="1:8" ht="21" customHeight="1" x14ac:dyDescent="0.2">
      <c r="A21" s="27">
        <v>14</v>
      </c>
      <c r="B21" s="28" t="s">
        <v>64</v>
      </c>
      <c r="C21" s="86">
        <v>1.3</v>
      </c>
      <c r="D21" s="86">
        <v>0.2</v>
      </c>
      <c r="E21" s="87">
        <f t="shared" si="0"/>
        <v>1.5</v>
      </c>
      <c r="F21" s="39"/>
    </row>
    <row r="22" spans="1:8" s="4" customFormat="1" ht="0.75" hidden="1" customHeight="1" x14ac:dyDescent="0.25">
      <c r="A22" s="29" t="s">
        <v>42</v>
      </c>
      <c r="B22" s="29"/>
      <c r="C22" s="74">
        <f>SUM(C8:C21)</f>
        <v>438.40000000000003</v>
      </c>
      <c r="D22" s="74">
        <f>SUM(D8:D21)</f>
        <v>60.2</v>
      </c>
      <c r="E22" s="75">
        <f t="shared" si="0"/>
        <v>498.6</v>
      </c>
      <c r="F22" s="32"/>
    </row>
    <row r="23" spans="1:8" s="4" customFormat="1" ht="16.5" customHeight="1" x14ac:dyDescent="0.25">
      <c r="A23" s="82"/>
      <c r="B23" s="29" t="s">
        <v>42</v>
      </c>
      <c r="C23" s="90">
        <f>C8+C9+C10+C11+C12+C13+C14+C15+C16+C17+C18+C19+C21</f>
        <v>437.90000000000003</v>
      </c>
      <c r="D23" s="90">
        <f>D8+D9+D10+D11+D12+D13+D14+D15+D16+D17+D18+D19+D21</f>
        <v>60.2</v>
      </c>
      <c r="E23" s="90">
        <f>E8+E9+E10+E11+E12+E13+E14+E15+E16+E17+E18+E19+E21</f>
        <v>498.1</v>
      </c>
      <c r="F23" s="83"/>
      <c r="H23" s="133" t="s">
        <v>28</v>
      </c>
    </row>
    <row r="25" spans="1:8" ht="55.5" customHeight="1" x14ac:dyDescent="0.2">
      <c r="A25" s="2" t="str">
        <f>BM!A22</f>
        <v>jumlah distributor :</v>
      </c>
      <c r="C25" s="1">
        <v>13</v>
      </c>
    </row>
  </sheetData>
  <mergeCells count="3">
    <mergeCell ref="A3:F3"/>
    <mergeCell ref="A2:F2"/>
    <mergeCell ref="A1:F1"/>
  </mergeCells>
  <printOptions horizontalCentered="1"/>
  <pageMargins left="1.6141732283464567" right="0.35433070866141736" top="0.19685039370078741" bottom="0.19685039370078741" header="0.31496062992125984" footer="0.23622047244094491"/>
  <pageSetup paperSize="9" scale="95" fitToWidth="0" fitToHeight="0" orientation="landscape" horizontalDpi="4294967293" r:id="rId1"/>
  <rowBreaks count="1" manualBreakCount="1"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3"/>
  <sheetViews>
    <sheetView view="pageBreakPreview" topLeftCell="A5" zoomScale="93" zoomScaleNormal="85" zoomScaleSheetLayoutView="93" workbookViewId="0">
      <selection activeCell="C12" sqref="C12:E12"/>
    </sheetView>
  </sheetViews>
  <sheetFormatPr defaultColWidth="9.140625" defaultRowHeight="15" x14ac:dyDescent="0.2"/>
  <cols>
    <col min="1" max="1" width="6.85546875" style="2" customWidth="1"/>
    <col min="2" max="2" width="22.28515625" style="1" customWidth="1"/>
    <col min="3" max="3" width="25.85546875" style="1" customWidth="1"/>
    <col min="4" max="4" width="28.7109375" style="1" customWidth="1"/>
    <col min="5" max="5" width="22.85546875" style="1" customWidth="1"/>
    <col min="6" max="6" width="22.28515625" style="1" customWidth="1"/>
    <col min="7" max="7" width="1.140625" style="1" customWidth="1"/>
    <col min="8" max="9" width="9.140625" style="1" hidden="1" customWidth="1"/>
    <col min="10" max="16384" width="9.140625" style="1"/>
  </cols>
  <sheetData>
    <row r="1" spans="1:12" ht="21" customHeight="1" x14ac:dyDescent="0.2">
      <c r="A1" s="153" t="s">
        <v>55</v>
      </c>
      <c r="B1" s="153"/>
      <c r="C1" s="153"/>
      <c r="D1" s="153"/>
      <c r="E1" s="153"/>
      <c r="F1" s="153"/>
    </row>
    <row r="2" spans="1:12" ht="19.5" customHeight="1" x14ac:dyDescent="0.2">
      <c r="A2" s="153" t="str">
        <f>Gula!A2</f>
        <v>MINGGU KE 03 (Tiga) Bulan Agst Tahun 2026</v>
      </c>
      <c r="B2" s="153"/>
      <c r="C2" s="153"/>
      <c r="D2" s="153"/>
      <c r="E2" s="153"/>
      <c r="F2" s="153"/>
    </row>
    <row r="3" spans="1:12" ht="19.5" customHeight="1" x14ac:dyDescent="0.2">
      <c r="A3" s="153" t="str">
        <f>Gula!A3</f>
        <v>DATA PER 18 Agst 2026 s.d 23 Agst 2026</v>
      </c>
      <c r="B3" s="153"/>
      <c r="C3" s="153"/>
      <c r="D3" s="153"/>
      <c r="E3" s="153"/>
      <c r="F3" s="153"/>
    </row>
    <row r="4" spans="1:12" x14ac:dyDescent="0.2">
      <c r="A4" s="94"/>
      <c r="B4" s="24"/>
      <c r="C4" s="24"/>
      <c r="D4" s="24"/>
      <c r="E4" s="24"/>
      <c r="F4" s="24"/>
    </row>
    <row r="5" spans="1:12" ht="15.75" x14ac:dyDescent="0.2">
      <c r="A5" s="4" t="s">
        <v>33</v>
      </c>
    </row>
    <row r="6" spans="1:12" ht="15.75" x14ac:dyDescent="0.2">
      <c r="A6" s="4"/>
    </row>
    <row r="7" spans="1:12" ht="78.75" x14ac:dyDescent="0.2">
      <c r="A7" s="36" t="s">
        <v>0</v>
      </c>
      <c r="B7" s="36" t="s">
        <v>84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21.75" customHeight="1" x14ac:dyDescent="0.25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126"/>
    </row>
    <row r="9" spans="1:12" s="6" customFormat="1" ht="30.75" customHeight="1" x14ac:dyDescent="0.25">
      <c r="A9" s="27">
        <v>2</v>
      </c>
      <c r="B9" s="18" t="s">
        <v>32</v>
      </c>
      <c r="C9" s="87">
        <v>54.7</v>
      </c>
      <c r="D9" s="87">
        <v>0</v>
      </c>
      <c r="E9" s="87">
        <f t="shared" ref="E9:E20" si="0">C9+D9</f>
        <v>54.7</v>
      </c>
      <c r="F9" s="126"/>
    </row>
    <row r="10" spans="1:12" ht="20.25" customHeight="1" x14ac:dyDescent="0.2">
      <c r="A10" s="27">
        <v>3</v>
      </c>
      <c r="B10" s="19" t="s">
        <v>56</v>
      </c>
      <c r="C10" s="87">
        <v>719</v>
      </c>
      <c r="D10" s="87">
        <v>0</v>
      </c>
      <c r="E10" s="87">
        <f>C10+D10</f>
        <v>719</v>
      </c>
      <c r="F10" s="126"/>
    </row>
    <row r="11" spans="1:12" s="2" customFormat="1" ht="23.25" customHeight="1" x14ac:dyDescent="0.25">
      <c r="A11" s="27">
        <v>4</v>
      </c>
      <c r="B11" s="28" t="s">
        <v>38</v>
      </c>
      <c r="C11" s="86">
        <v>0</v>
      </c>
      <c r="D11" s="86">
        <v>0</v>
      </c>
      <c r="E11" s="87">
        <f t="shared" si="0"/>
        <v>0</v>
      </c>
      <c r="F11" s="68"/>
    </row>
    <row r="12" spans="1:12" ht="30" customHeight="1" x14ac:dyDescent="0.2">
      <c r="A12" s="27">
        <v>5</v>
      </c>
      <c r="B12" s="19" t="s">
        <v>41</v>
      </c>
      <c r="C12" s="87">
        <v>95</v>
      </c>
      <c r="D12" s="87">
        <v>0</v>
      </c>
      <c r="E12" s="87">
        <f t="shared" si="0"/>
        <v>95</v>
      </c>
      <c r="F12" s="126"/>
      <c r="L12" s="24"/>
    </row>
    <row r="13" spans="1:12" ht="27.75" customHeight="1" x14ac:dyDescent="0.2">
      <c r="A13" s="42">
        <v>6</v>
      </c>
      <c r="B13" s="19" t="s">
        <v>87</v>
      </c>
      <c r="C13" s="87">
        <v>0</v>
      </c>
      <c r="D13" s="87">
        <v>0</v>
      </c>
      <c r="E13" s="87">
        <f t="shared" ref="E13" si="1">C13+D13</f>
        <v>0</v>
      </c>
      <c r="F13" s="42"/>
    </row>
    <row r="14" spans="1:12" ht="18" customHeight="1" x14ac:dyDescent="0.2">
      <c r="A14" s="42">
        <v>7</v>
      </c>
      <c r="B14" s="19" t="s">
        <v>86</v>
      </c>
      <c r="C14" s="87">
        <v>90</v>
      </c>
      <c r="D14" s="87">
        <v>0</v>
      </c>
      <c r="E14" s="87">
        <f t="shared" ref="E14" si="2">C14+D14</f>
        <v>90</v>
      </c>
      <c r="F14" s="126"/>
    </row>
    <row r="15" spans="1:12" ht="15.75" customHeight="1" x14ac:dyDescent="0.2">
      <c r="A15" s="27">
        <v>8</v>
      </c>
      <c r="B15" s="64" t="s">
        <v>92</v>
      </c>
      <c r="C15" s="86">
        <v>0</v>
      </c>
      <c r="D15" s="86">
        <v>0</v>
      </c>
      <c r="E15" s="87">
        <f t="shared" si="0"/>
        <v>0</v>
      </c>
      <c r="F15" s="27"/>
      <c r="I15" s="1">
        <v>5.9649999999999999</v>
      </c>
    </row>
    <row r="16" spans="1:12" ht="19.5" customHeight="1" x14ac:dyDescent="0.2">
      <c r="A16" s="27">
        <v>9</v>
      </c>
      <c r="B16" s="28" t="s">
        <v>77</v>
      </c>
      <c r="C16" s="86">
        <v>3</v>
      </c>
      <c r="D16" s="86">
        <v>0</v>
      </c>
      <c r="E16" s="87">
        <f t="shared" si="0"/>
        <v>3</v>
      </c>
      <c r="F16" s="126"/>
    </row>
    <row r="17" spans="1:6" ht="18.75" customHeight="1" x14ac:dyDescent="0.2">
      <c r="A17" s="42">
        <v>10</v>
      </c>
      <c r="B17" s="28" t="s">
        <v>40</v>
      </c>
      <c r="C17" s="86">
        <v>0</v>
      </c>
      <c r="D17" s="86">
        <v>0</v>
      </c>
      <c r="E17" s="87">
        <f t="shared" si="0"/>
        <v>0</v>
      </c>
      <c r="F17" s="42"/>
    </row>
    <row r="18" spans="1:6" ht="16.5" customHeight="1" x14ac:dyDescent="0.2">
      <c r="A18" s="42">
        <v>11</v>
      </c>
      <c r="B18" s="67" t="s">
        <v>81</v>
      </c>
      <c r="C18" s="86">
        <v>0.3</v>
      </c>
      <c r="D18" s="86">
        <v>0</v>
      </c>
      <c r="E18" s="87">
        <f t="shared" si="0"/>
        <v>0.3</v>
      </c>
      <c r="F18" s="126"/>
    </row>
    <row r="19" spans="1:6" ht="23.25" customHeight="1" x14ac:dyDescent="0.2">
      <c r="A19" s="42">
        <v>12</v>
      </c>
      <c r="B19" s="28" t="s">
        <v>64</v>
      </c>
      <c r="C19" s="86">
        <v>5.4</v>
      </c>
      <c r="D19" s="86">
        <v>0.1</v>
      </c>
      <c r="E19" s="87">
        <f t="shared" si="0"/>
        <v>5.5</v>
      </c>
      <c r="F19" s="126"/>
    </row>
    <row r="20" spans="1:6" s="4" customFormat="1" ht="24.75" customHeight="1" x14ac:dyDescent="0.25">
      <c r="A20" s="29" t="s">
        <v>42</v>
      </c>
      <c r="B20" s="29"/>
      <c r="C20" s="74">
        <f>SUM(C8:C19)</f>
        <v>967.4</v>
      </c>
      <c r="D20" s="74">
        <f>SUM(D8:D19)</f>
        <v>0.1</v>
      </c>
      <c r="E20" s="75">
        <f t="shared" si="0"/>
        <v>967.5</v>
      </c>
      <c r="F20" s="32"/>
    </row>
    <row r="21" spans="1:6" ht="45.75" customHeight="1" x14ac:dyDescent="0.2"/>
    <row r="22" spans="1:6" ht="48" customHeight="1" x14ac:dyDescent="0.2"/>
    <row r="23" spans="1:6" x14ac:dyDescent="0.2">
      <c r="A23" s="2" t="str">
        <f>BM!A22</f>
        <v>jumlah distributor :</v>
      </c>
      <c r="C23" s="1">
        <v>9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8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REKAP</vt:lpstr>
      <vt:lpstr>BM</vt:lpstr>
      <vt:lpstr>BP</vt:lpstr>
      <vt:lpstr>CK</vt:lpstr>
      <vt:lpstr>CB</vt:lpstr>
      <vt:lpstr>Terigu</vt:lpstr>
      <vt:lpstr>Beras</vt:lpstr>
      <vt:lpstr>Gula</vt:lpstr>
      <vt:lpstr>Migor</vt:lpstr>
      <vt:lpstr>Kacang Tanah</vt:lpstr>
      <vt:lpstr>Kedelai</vt:lpstr>
      <vt:lpstr>Jagung</vt:lpstr>
      <vt:lpstr>Garam</vt:lpstr>
      <vt:lpstr>Ayam</vt:lpstr>
      <vt:lpstr>Kerbau Beku</vt:lpstr>
      <vt:lpstr>Sapi</vt:lpstr>
      <vt:lpstr>Telur </vt:lpstr>
      <vt:lpstr>Sheet1</vt:lpstr>
      <vt:lpstr>Sheet2</vt:lpstr>
      <vt:lpstr>Ayam!Print_Area</vt:lpstr>
      <vt:lpstr>Beras!Print_Area</vt:lpstr>
      <vt:lpstr>BM!Print_Area</vt:lpstr>
      <vt:lpstr>BP!Print_Area</vt:lpstr>
      <vt:lpstr>CB!Print_Area</vt:lpstr>
      <vt:lpstr>CK!Print_Area</vt:lpstr>
      <vt:lpstr>Garam!Print_Area</vt:lpstr>
      <vt:lpstr>Gula!Print_Area</vt:lpstr>
      <vt:lpstr>Jagung!Print_Area</vt:lpstr>
      <vt:lpstr>'Kacang Tanah'!Print_Area</vt:lpstr>
      <vt:lpstr>Kedelai!Print_Area</vt:lpstr>
      <vt:lpstr>'Kerbau Beku'!Print_Area</vt:lpstr>
      <vt:lpstr>Migor!Print_Area</vt:lpstr>
      <vt:lpstr>Sapi!Print_Area</vt:lpstr>
      <vt:lpstr>'Telur '!Print_Area</vt:lpstr>
      <vt:lpstr>Terigu!Print_Area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For_Users</dc:creator>
  <cp:lastModifiedBy>Admin</cp:lastModifiedBy>
  <cp:lastPrinted>2026-08-19T02:49:00Z</cp:lastPrinted>
  <dcterms:created xsi:type="dcterms:W3CDTF">2021-03-08T00:29:03Z</dcterms:created>
  <dcterms:modified xsi:type="dcterms:W3CDTF">2026-08-19T02:49:04Z</dcterms:modified>
</cp:coreProperties>
</file>