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E75F7514-A77B-4A4B-8B48-EB741804B1BA}" xr6:coauthVersionLast="45" xr6:coauthVersionMax="45" xr10:uidLastSave="{00000000-0000-0000-0000-000000000000}"/>
  <bookViews>
    <workbookView xWindow="-120" yWindow="-120" windowWidth="20730" windowHeight="11160" tabRatio="717" firstSheet="1" activeTab="5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BM!$A$1:$F$18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<sst xmlns="http://schemas.openxmlformats.org/spreadsheetml/2006/main" count="331" uniqueCount="113">
  <si>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</si>
  <si>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</si>
  <si>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</si>
  <si>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</si>
  <si>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</si>
  <si>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</si>
  <si>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</si>
  <si>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</si>
  <si>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</si>
  <si>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</si>
  <si>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</si>
  <si>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</si>
  <si>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</si>
  <si>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</si>
  <si>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</si>
  <si>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</si>
  <si>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</si>
  <si>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</si>
  <si>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</si>
  <si>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</si>
  <si>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</si>
  <si>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</si>
  <si>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</si>
  <si>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</si>
  <si>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</si>
  <si>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</si>
  <si>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</si>
  <si>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</si>
  <si>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</si>
  <si>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</si>
  <si>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</si>
  <si>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</si>
  <si>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</si>
  <si>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</si>
  <si>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</si>
  <si>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</si>
  <si>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</si>
  <si>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</si>
  <si>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</si>
  <si>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</si>
  <si>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</si>
  <si>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</si>
  <si>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</si>
  <si>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</si>
  <si>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</si>
  <si>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</si>
  <si>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</si>
  <si>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</si>
  <si>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</si>
  <si>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</si>
  <si>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</si>
  <si>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</si>
  <si>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</si>
  <si>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</si>
  <si>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</si>
  <si>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</si>
  <si>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</si>
  <si>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</si>
  <si>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</si>
  <si>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</si>
  <si>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</si>
  <si>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</si>
  <si>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</si>
  <si>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</si>
  <si>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</si>
  <si>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</si>
  <si>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</si>
  <si>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</si>
  <si>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</si>
  <si>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</si>
  <si>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</si>
  <si>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</si>
  <si>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</si>
  <si>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</si>
  <si>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</si>
  <si>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</si>
  <si>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</si>
  <si>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</si>
  <si>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</si>
  <si>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</si>
  <si>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</si>
  <si>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</si>
  <si>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</si>
  <si>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</si>
  <si>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</si>
  <si>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</si>
  <si>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</si>
  <si>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</si>
  <si>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</si>
  <si>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</si>
  <si>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</si>
  <si>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</si>
  <si>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</si>
  <si>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</si>
  <si>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</si>
  <si>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</si>
  <si>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</si>
  <si>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</si>
  <si>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</si>
  <si>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</si>
  <si>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</si>
  <si>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</si>
  <si>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</si>
  <si>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</si>
  <si>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</si>
  <si>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</si>
  <si>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</si>
  <si>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</si>
  <si>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</si>
  <si>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</si>
  <si>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</si>
  <si>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22 Des 2025 s.d 28 Des 2025</t>
  </si>
  <si>
    <t>MINGGU KE 04 (Empat) Bulan Des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</si>
</sst>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3" borderId="1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L9" sqref="L9"/>
    </sheetView>
  </sheetViews>
  <sheetFormatPr defaultColWidth="9.140625" defaultRowHeight="15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>
      <c r="B1" s="143" t="s">
        <v>72</v>
      </c>
      <c r="C1" s="143"/>
      <c r="D1" s="143"/>
      <c r="E1" s="143"/>
      <c r="F1" s="143"/>
      <c r="G1" s="143"/>
      <c r="H1" s="143"/>
    </row>
    <row r="2" spans="2:15" ht="19.5" customHeight="1">
      <c r="B2" s="145" t="str">
        <f>BM!A2</f>
        <v>MINGGU KE 04 (Empat) Bulan Des Tahun 2025</v>
      </c>
      <c r="C2" s="145"/>
      <c r="D2" s="145"/>
      <c r="E2" s="145"/>
      <c r="F2" s="145"/>
      <c r="G2" s="145"/>
      <c r="H2" s="145"/>
    </row>
    <row r="3" spans="2:15" ht="18">
      <c r="B3" s="144" t="str">
        <f>BM!A3</f>
        <v>DATA PER 22 Des 2025 s.d 28 Des 2025</v>
      </c>
      <c r="C3" s="145"/>
      <c r="D3" s="145"/>
      <c r="E3" s="145"/>
      <c r="F3" s="145"/>
      <c r="G3" s="145"/>
      <c r="H3" s="145"/>
    </row>
    <row r="4" spans="2:15" ht="15.75">
      <c r="B4" s="4"/>
    </row>
    <row r="5" spans="2:15" ht="39.75" customHeight="1">
      <c r="B5" s="146" t="s">
        <v>0</v>
      </c>
      <c r="C5" s="146" t="s">
        <v>1</v>
      </c>
      <c r="D5" s="141" t="s">
        <v>71</v>
      </c>
      <c r="E5" s="141" t="s">
        <v>52</v>
      </c>
      <c r="F5" s="141" t="s">
        <v>53</v>
      </c>
      <c r="G5" s="141" t="s">
        <v>55</v>
      </c>
      <c r="H5" s="139" t="s">
        <v>79</v>
      </c>
      <c r="M5" s="5"/>
      <c r="N5" s="5"/>
      <c r="O5" s="5"/>
    </row>
    <row r="6" spans="2:15" s="6" customFormat="1" ht="24.75" customHeight="1">
      <c r="B6" s="146"/>
      <c r="C6" s="146"/>
      <c r="D6" s="142"/>
      <c r="E6" s="142"/>
      <c r="F6" s="142"/>
      <c r="G6" s="142"/>
      <c r="H6" s="140"/>
      <c r="M6" s="7"/>
      <c r="N6" s="7"/>
      <c r="O6" s="7"/>
    </row>
    <row r="7" spans="2:15" s="2" customFormat="1" ht="30" customHeight="1">
      <c r="B7" s="8">
        <v>1</v>
      </c>
      <c r="C7" s="9" t="s">
        <v>2</v>
      </c>
      <c r="D7" s="74">
        <v>17</v>
      </c>
      <c r="E7" s="82">
        <f>Beras!C25</f>
        <v>8101.2</v>
      </c>
      <c r="F7" s="82">
        <f>Beras!D25</f>
        <v>28.3</v>
      </c>
      <c r="G7" s="83">
        <f>E7+F7</f>
        <v>8129.5</v>
      </c>
      <c r="H7" s="136" t="s">
        <v>73</v>
      </c>
      <c r="L7" s="10"/>
      <c r="M7" s="11"/>
      <c r="N7" s="11"/>
      <c r="O7" s="11"/>
    </row>
    <row r="8" spans="2:15" ht="30" customHeight="1">
      <c r="B8" s="8">
        <v>2</v>
      </c>
      <c r="C8" s="9" t="s">
        <v>50</v>
      </c>
      <c r="D8" s="74">
        <v>14</v>
      </c>
      <c r="E8" s="82">
        <f>Gula!C22</f>
        <v>660.8</v>
      </c>
      <c r="F8" s="82">
        <f>Gula!D22</f>
        <v>30.9</v>
      </c>
      <c r="G8" s="83">
        <f t="shared" ref="G8:G22" si="0">E8+F8</f>
        <v>691.69999999999993</v>
      </c>
      <c r="H8" s="137"/>
      <c r="M8" s="5"/>
      <c r="N8" s="5"/>
      <c r="O8" s="5"/>
    </row>
    <row r="9" spans="2:15" ht="30" customHeight="1">
      <c r="B9" s="8">
        <v>3</v>
      </c>
      <c r="C9" s="9" t="s">
        <v>63</v>
      </c>
      <c r="D9" s="74">
        <v>13</v>
      </c>
      <c r="E9" s="82">
        <f>Terigu!C22</f>
        <v>160.69999999999999</v>
      </c>
      <c r="F9" s="82">
        <f>Terigu!D22</f>
        <v>45.4</v>
      </c>
      <c r="G9" s="83">
        <f t="shared" si="0"/>
        <v>206.1</v>
      </c>
      <c r="H9" s="137"/>
      <c r="M9" s="5"/>
      <c r="N9" s="5"/>
      <c r="O9" s="5"/>
    </row>
    <row r="10" spans="2:15" ht="30" customHeight="1">
      <c r="B10" s="8">
        <v>4</v>
      </c>
      <c r="C10" s="9" t="s">
        <v>3</v>
      </c>
      <c r="D10" s="74">
        <v>12</v>
      </c>
      <c r="E10" s="82">
        <f>Migor!C20</f>
        <v>736.1</v>
      </c>
      <c r="F10" s="82">
        <f>Migor!D20</f>
        <v>255.1</v>
      </c>
      <c r="G10" s="83">
        <f t="shared" si="0"/>
        <v>991.2</v>
      </c>
      <c r="H10" s="137"/>
      <c r="M10" s="5"/>
      <c r="N10" s="5"/>
      <c r="O10" s="5"/>
    </row>
    <row r="11" spans="2:15" ht="30" customHeight="1">
      <c r="B11" s="8">
        <v>5</v>
      </c>
      <c r="C11" s="9" t="s">
        <v>4</v>
      </c>
      <c r="D11" s="74">
        <f>Kedelai!C16</f>
        <v>6</v>
      </c>
      <c r="E11" s="82">
        <f>Kedelai!C14</f>
        <v>205</v>
      </c>
      <c r="F11" s="82">
        <f>Kedelai!D14</f>
        <v>0</v>
      </c>
      <c r="G11" s="83">
        <f t="shared" si="0"/>
        <v>205</v>
      </c>
      <c r="H11" s="137"/>
      <c r="M11" s="5"/>
      <c r="N11" s="5"/>
      <c r="O11" s="5"/>
    </row>
    <row r="12" spans="2:15" ht="30" customHeight="1">
      <c r="B12" s="8">
        <v>6</v>
      </c>
      <c r="C12" s="9" t="s">
        <v>5</v>
      </c>
      <c r="D12" s="74">
        <f>'Kacang Tanah'!C17</f>
        <v>6</v>
      </c>
      <c r="E12" s="82">
        <f>'Kacang Tanah'!C14</f>
        <v>0</v>
      </c>
      <c r="F12" s="81" t="str">
        <f>'Kacang Tanah'!D14</f>
        <v>0</v>
      </c>
      <c r="G12" s="83">
        <f t="shared" si="0"/>
        <v>0</v>
      </c>
      <c r="H12" s="137"/>
      <c r="M12" s="5"/>
      <c r="N12" s="5"/>
      <c r="O12" s="5"/>
    </row>
    <row r="13" spans="2:15" ht="30" customHeight="1">
      <c r="B13" s="8">
        <v>7</v>
      </c>
      <c r="C13" s="9" t="s">
        <v>6</v>
      </c>
      <c r="D13" s="74">
        <f>Jagung!C15</f>
        <v>3</v>
      </c>
      <c r="E13" s="82">
        <f>Jagung!C12</f>
        <v>16.8</v>
      </c>
      <c r="F13" s="82">
        <f>Jagung!D12</f>
        <v>0</v>
      </c>
      <c r="G13" s="83">
        <f t="shared" si="0"/>
        <v>16.8</v>
      </c>
      <c r="H13" s="137"/>
      <c r="M13" s="5"/>
      <c r="N13" s="5"/>
      <c r="O13" s="5"/>
    </row>
    <row r="14" spans="2:15" ht="30" customHeight="1">
      <c r="B14" s="8">
        <v>8</v>
      </c>
      <c r="C14" s="9" t="s">
        <v>7</v>
      </c>
      <c r="D14" s="74">
        <v>10</v>
      </c>
      <c r="E14" s="82">
        <f>BM!C18</f>
        <v>30.603000000000002</v>
      </c>
      <c r="F14" s="82">
        <v>8</v>
      </c>
      <c r="G14" s="83">
        <f t="shared" si="0"/>
        <v>38.603000000000002</v>
      </c>
      <c r="H14" s="137"/>
      <c r="M14" s="5"/>
      <c r="N14" s="5"/>
      <c r="O14" s="5"/>
    </row>
    <row r="15" spans="2:15" ht="30" customHeight="1">
      <c r="B15" s="8">
        <v>9</v>
      </c>
      <c r="C15" s="9" t="s">
        <v>8</v>
      </c>
      <c r="D15" s="74">
        <v>11</v>
      </c>
      <c r="E15" s="82">
        <f>BP!C19</f>
        <v>12.531000000000001</v>
      </c>
      <c r="F15" s="82">
        <f>BP!D19</f>
        <v>0</v>
      </c>
      <c r="G15" s="83">
        <f>E15+F15</f>
        <v>12.531000000000001</v>
      </c>
      <c r="H15" s="137"/>
      <c r="M15" s="5"/>
      <c r="N15" s="5"/>
      <c r="O15" s="5"/>
    </row>
    <row r="16" spans="2:15" ht="30" customHeight="1">
      <c r="B16" s="8">
        <v>10</v>
      </c>
      <c r="C16" s="9" t="s">
        <v>9</v>
      </c>
      <c r="D16" s="74">
        <f>CB!C18</f>
        <v>5</v>
      </c>
      <c r="E16" s="82">
        <f>CB!C14</f>
        <v>1.8000000000000003</v>
      </c>
      <c r="F16" s="82">
        <f>CB!D14</f>
        <v>2E-3</v>
      </c>
      <c r="G16" s="83">
        <f t="shared" si="0"/>
        <v>1.8020000000000003</v>
      </c>
      <c r="H16" s="137"/>
      <c r="M16" s="5"/>
      <c r="N16" s="5"/>
      <c r="O16" s="5"/>
    </row>
    <row r="17" spans="2:15" ht="30" customHeight="1">
      <c r="B17" s="8">
        <v>11</v>
      </c>
      <c r="C17" s="9" t="s">
        <v>10</v>
      </c>
      <c r="D17" s="74">
        <f>CK!C17</f>
        <v>5</v>
      </c>
      <c r="E17" s="82">
        <f>CK!C14</f>
        <v>0.70299999999999996</v>
      </c>
      <c r="F17" s="82">
        <f>CK!D14</f>
        <v>2E-3</v>
      </c>
      <c r="G17" s="83">
        <f t="shared" si="0"/>
        <v>0.70499999999999996</v>
      </c>
      <c r="H17" s="137"/>
      <c r="M17" s="5"/>
      <c r="N17" s="5"/>
      <c r="O17" s="5"/>
    </row>
    <row r="18" spans="2:15" ht="30" customHeight="1">
      <c r="B18" s="8">
        <v>12</v>
      </c>
      <c r="C18" s="9" t="s">
        <v>61</v>
      </c>
      <c r="D18" s="74">
        <f>Garam!C19</f>
        <v>1</v>
      </c>
      <c r="E18" s="82">
        <f>Garam!C11</f>
        <v>287</v>
      </c>
      <c r="F18" s="82">
        <f>Garam!D11</f>
        <v>0</v>
      </c>
      <c r="G18" s="83">
        <f t="shared" si="0"/>
        <v>287</v>
      </c>
      <c r="H18" s="137"/>
      <c r="M18" s="5"/>
      <c r="N18" s="5"/>
      <c r="O18" s="5"/>
    </row>
    <row r="19" spans="2:15" ht="30" customHeight="1">
      <c r="B19" s="8">
        <v>13</v>
      </c>
      <c r="C19" s="9" t="s">
        <v>18</v>
      </c>
      <c r="D19" s="74">
        <v>5</v>
      </c>
      <c r="E19" s="82">
        <f>Sapi!C13</f>
        <v>36.5</v>
      </c>
      <c r="F19" s="82">
        <f>Sapi!D13</f>
        <v>0</v>
      </c>
      <c r="G19" s="83">
        <f t="shared" si="0"/>
        <v>36.5</v>
      </c>
      <c r="H19" s="137"/>
      <c r="M19" s="5"/>
      <c r="N19" s="5"/>
      <c r="O19" s="5"/>
    </row>
    <row r="20" spans="2:15" ht="36" customHeight="1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37"/>
      <c r="M20" s="5"/>
      <c r="N20" s="5"/>
      <c r="O20" s="5"/>
    </row>
    <row r="21" spans="2:15" ht="30" customHeight="1">
      <c r="B21" s="8">
        <v>15</v>
      </c>
      <c r="C21" s="9" t="s">
        <v>19</v>
      </c>
      <c r="D21" s="74">
        <v>5</v>
      </c>
      <c r="E21" s="82">
        <f>Ayam!C13</f>
        <v>435.4</v>
      </c>
      <c r="F21" s="82">
        <f>Ayam!D13</f>
        <v>30</v>
      </c>
      <c r="G21" s="83">
        <f t="shared" si="0"/>
        <v>465.4</v>
      </c>
      <c r="H21" s="137"/>
    </row>
    <row r="22" spans="2:15" ht="30" customHeight="1">
      <c r="B22" s="8">
        <v>16</v>
      </c>
      <c r="C22" s="9" t="s">
        <v>20</v>
      </c>
      <c r="D22" s="74">
        <v>7</v>
      </c>
      <c r="E22" s="82">
        <f>'Telur '!C15</f>
        <v>43.4</v>
      </c>
      <c r="F22" s="82">
        <f>'Telur '!D15</f>
        <v>33.5</v>
      </c>
      <c r="G22" s="83">
        <f t="shared" si="0"/>
        <v>76.900000000000006</v>
      </c>
      <c r="H22" s="138"/>
    </row>
    <row r="23" spans="2:15" ht="24.95" customHeight="1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4" zoomScale="74" zoomScaleNormal="85" zoomScaleSheetLayoutView="74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>
      <c r="A1" s="147" t="s">
        <v>56</v>
      </c>
      <c r="B1" s="147"/>
      <c r="C1" s="147"/>
      <c r="D1" s="147"/>
      <c r="E1" s="147"/>
      <c r="F1" s="147"/>
    </row>
    <row r="2" spans="1:6" ht="19.5" customHeight="1">
      <c r="A2" s="147" t="str">
        <f>Migor!A2</f>
        <v>MINGGU KE 04 (Empat) Bulan Des Tahun 2025</v>
      </c>
      <c r="B2" s="147"/>
      <c r="C2" s="147"/>
      <c r="D2" s="147"/>
      <c r="E2" s="147"/>
      <c r="F2" s="147"/>
    </row>
    <row r="3" spans="1:6" ht="15.75">
      <c r="A3" s="147" t="str">
        <f>Migor!A3</f>
        <v>DATA PER 22 Des 2025 s.d 28 Des 2025</v>
      </c>
      <c r="B3" s="147"/>
      <c r="C3" s="147"/>
      <c r="D3" s="147"/>
      <c r="E3" s="147"/>
      <c r="F3" s="147"/>
    </row>
    <row r="5" spans="1:6" ht="15.75">
      <c r="A5" s="4" t="s">
        <v>36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>
      <c r="A12" s="42">
        <v>5</v>
      </c>
      <c r="B12" s="29" t="s">
        <v>41</v>
      </c>
      <c r="C12" s="88">
        <v>0</v>
      </c>
      <c r="D12" s="88">
        <v>0</v>
      </c>
      <c r="E12" s="89">
        <f>C12+D12</f>
        <v>0</v>
      </c>
      <c r="F12" s="39"/>
    </row>
    <row r="13" spans="1:6" ht="35.1" customHeight="1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>
      <c r="A14" s="30" t="s">
        <v>43</v>
      </c>
      <c r="B14" s="30"/>
      <c r="C14" s="76">
        <f>SUM(C8:C13)</f>
        <v>0</v>
      </c>
      <c r="D14" s="93" t="s">
        <v>81</v>
      </c>
      <c r="E14" s="77">
        <f>C14+D14</f>
        <v>0</v>
      </c>
      <c r="F14" s="64"/>
    </row>
    <row r="16" spans="1:6" ht="93.75" customHeight="1"/>
    <row r="17" spans="1:3" ht="31.5" customHeight="1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>
      <c r="A1" s="147" t="s">
        <v>56</v>
      </c>
      <c r="B1" s="147"/>
      <c r="C1" s="147"/>
      <c r="D1" s="147"/>
      <c r="E1" s="147"/>
      <c r="F1" s="147"/>
    </row>
    <row r="2" spans="1:11" ht="19.5" customHeight="1">
      <c r="A2" s="147" t="str">
        <f>'Kacang Tanah'!A2:F2</f>
        <v>MINGGU KE 04 (Empat) Bulan Des Tahun 2025</v>
      </c>
      <c r="B2" s="147"/>
      <c r="C2" s="147"/>
      <c r="D2" s="147"/>
      <c r="E2" s="147"/>
      <c r="F2" s="147"/>
    </row>
    <row r="3" spans="1:11" ht="19.5" customHeight="1">
      <c r="A3" s="147" t="str">
        <f>'Kacang Tanah'!A3:F3</f>
        <v>DATA PER 22 Des 2025 s.d 28 Des 2025</v>
      </c>
      <c r="B3" s="147"/>
      <c r="C3" s="147"/>
      <c r="D3" s="147"/>
      <c r="E3" s="147"/>
      <c r="F3" s="147"/>
    </row>
    <row r="5" spans="1:11" ht="15.75">
      <c r="A5" s="4" t="s">
        <v>26</v>
      </c>
    </row>
    <row r="6" spans="1:11" ht="15.75">
      <c r="A6" s="4"/>
    </row>
    <row r="7" spans="1:11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>
      <c r="A8" s="25">
        <v>1</v>
      </c>
      <c r="B8" s="19" t="s">
        <v>25</v>
      </c>
      <c r="C8" s="125">
        <v>126</v>
      </c>
      <c r="D8" s="88">
        <v>0</v>
      </c>
      <c r="E8" s="89">
        <f>C8+D8</f>
        <v>126</v>
      </c>
      <c r="F8" s="25"/>
    </row>
    <row r="9" spans="1:11" ht="38.25" customHeight="1">
      <c r="A9" s="36">
        <v>2</v>
      </c>
      <c r="B9" s="53" t="s">
        <v>35</v>
      </c>
      <c r="C9" s="88">
        <v>22</v>
      </c>
      <c r="D9" s="88">
        <v>0</v>
      </c>
      <c r="E9" s="89">
        <f t="shared" ref="E9:E14" si="0">C9+D9</f>
        <v>22</v>
      </c>
      <c r="F9" s="20"/>
    </row>
    <row r="10" spans="1:11" ht="27.75" customHeight="1">
      <c r="A10" s="36">
        <v>3</v>
      </c>
      <c r="B10" s="18" t="s">
        <v>38</v>
      </c>
      <c r="C10" s="88">
        <v>3</v>
      </c>
      <c r="D10" s="88">
        <v>0</v>
      </c>
      <c r="E10" s="89">
        <f t="shared" si="0"/>
        <v>3</v>
      </c>
      <c r="F10" s="20"/>
    </row>
    <row r="11" spans="1:11" s="2" customFormat="1" ht="26.25" customHeight="1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>
      <c r="A12" s="28">
        <v>5</v>
      </c>
      <c r="B12" s="22" t="s">
        <v>41</v>
      </c>
      <c r="C12" s="88">
        <v>54</v>
      </c>
      <c r="D12" s="88">
        <v>0</v>
      </c>
      <c r="E12" s="89">
        <f t="shared" si="0"/>
        <v>54</v>
      </c>
      <c r="F12" s="20"/>
    </row>
    <row r="13" spans="1:11" ht="23.25" customHeight="1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>
      <c r="A14" s="44" t="s">
        <v>43</v>
      </c>
      <c r="B14" s="45"/>
      <c r="C14" s="99">
        <f>SUM(C8:C13)</f>
        <v>205</v>
      </c>
      <c r="D14" s="99">
        <f>SUM(D8:D13)</f>
        <v>0</v>
      </c>
      <c r="E14" s="77">
        <f t="shared" si="0"/>
        <v>205</v>
      </c>
      <c r="F14" s="65"/>
    </row>
    <row r="15" spans="1:11">
      <c r="J15" s="24"/>
    </row>
    <row r="16" spans="1:11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topLeftCell="A4" zoomScale="86" zoomScaleNormal="85" zoomScaleSheetLayoutView="86" workbookViewId="0">
      <selection activeCell="H12" sqref="H12"/>
    </sheetView>
  </sheetViews>
  <sheetFormatPr defaultColWidth="9.140625" defaultRowHeight="15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>
      <c r="A1" s="147" t="s">
        <v>56</v>
      </c>
      <c r="B1" s="147"/>
      <c r="C1" s="147"/>
      <c r="D1" s="147"/>
      <c r="E1" s="147"/>
      <c r="F1" s="147"/>
    </row>
    <row r="2" spans="1:9" ht="19.5" customHeight="1">
      <c r="A2" s="147" t="str">
        <f>Kedelai!A2</f>
        <v>MINGGU KE 04 (Empat) Bulan Des Tahun 2025</v>
      </c>
      <c r="B2" s="147"/>
      <c r="C2" s="147"/>
      <c r="D2" s="147"/>
      <c r="E2" s="147"/>
      <c r="F2" s="147"/>
    </row>
    <row r="3" spans="1:9" ht="15.75">
      <c r="A3" s="147" t="str">
        <f>Kedelai!A3</f>
        <v>DATA PER 22 Des 2025 s.d 28 Des 2025</v>
      </c>
      <c r="B3" s="147"/>
      <c r="C3" s="147"/>
      <c r="D3" s="147"/>
      <c r="E3" s="147"/>
      <c r="F3" s="147"/>
    </row>
    <row r="5" spans="1:9" ht="15.75">
      <c r="A5" s="4" t="s">
        <v>37</v>
      </c>
    </row>
    <row r="6" spans="1:9" ht="15.75">
      <c r="A6" s="4"/>
    </row>
    <row r="7" spans="1:9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>
      <c r="A9" s="36">
        <v>2</v>
      </c>
      <c r="B9" s="29" t="s">
        <v>110</v>
      </c>
      <c r="C9" s="88">
        <v>12.9</v>
      </c>
      <c r="D9" s="88">
        <v>0</v>
      </c>
      <c r="E9" s="89">
        <f>C9+D9</f>
        <v>12.9</v>
      </c>
      <c r="F9" s="20"/>
    </row>
    <row r="10" spans="1:9" s="2" customFormat="1" ht="21" customHeight="1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>
      <c r="A12" s="44" t="s">
        <v>43</v>
      </c>
      <c r="B12" s="45"/>
      <c r="C12" s="90">
        <f>SUM(C8:C11)</f>
        <v>16.8</v>
      </c>
      <c r="D12" s="90">
        <f>SUM(D8:D9)</f>
        <v>0</v>
      </c>
      <c r="E12" s="77">
        <f>C12+D12</f>
        <v>16.8</v>
      </c>
      <c r="F12" s="33"/>
    </row>
    <row r="15" spans="1:9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>
      <c r="A1" s="147" t="s">
        <v>56</v>
      </c>
      <c r="B1" s="147"/>
      <c r="C1" s="147"/>
      <c r="D1" s="147"/>
      <c r="E1" s="147"/>
      <c r="F1" s="147"/>
    </row>
    <row r="2" spans="1:13" ht="19.5" customHeight="1">
      <c r="A2" s="147" t="str">
        <f>Jagung!A2</f>
        <v>MINGGU KE 04 (Empat) Bulan Des Tahun 2025</v>
      </c>
      <c r="B2" s="147"/>
      <c r="C2" s="147"/>
      <c r="D2" s="147"/>
      <c r="E2" s="147"/>
      <c r="F2" s="147"/>
    </row>
    <row r="3" spans="1:13" ht="15.75">
      <c r="A3" s="147" t="str">
        <f>Jagung!A3</f>
        <v>DATA PER 22 Des 2025 s.d 28 Des 2025</v>
      </c>
      <c r="B3" s="147"/>
      <c r="C3" s="147"/>
      <c r="D3" s="147"/>
      <c r="E3" s="147"/>
      <c r="F3" s="147"/>
    </row>
    <row r="5" spans="1:13" ht="15.75">
      <c r="A5" s="4" t="s">
        <v>60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>
      <c r="A8" s="36">
        <v>1</v>
      </c>
      <c r="B8" s="53" t="s">
        <v>35</v>
      </c>
      <c r="C8" s="88">
        <v>287</v>
      </c>
      <c r="D8" s="88">
        <v>0</v>
      </c>
      <c r="E8" s="89">
        <f>C8+D8</f>
        <v>287</v>
      </c>
      <c r="F8" s="20"/>
    </row>
    <row r="9" spans="1:13" ht="50.25" customHeight="1">
      <c r="A9" s="42"/>
      <c r="B9" s="69"/>
      <c r="C9" s="88"/>
      <c r="D9" s="88"/>
      <c r="E9" s="89"/>
      <c r="F9" s="20"/>
      <c r="H9" s="24"/>
    </row>
    <row r="10" spans="1:13" s="43" customFormat="1" ht="41.25" customHeight="1">
      <c r="A10" s="42"/>
      <c r="B10" s="56"/>
      <c r="C10" s="87"/>
      <c r="D10" s="87"/>
      <c r="E10" s="89"/>
      <c r="F10" s="20"/>
      <c r="H10" s="126"/>
    </row>
    <row r="11" spans="1:13" ht="30.75" customHeight="1">
      <c r="A11" s="44" t="s">
        <v>43</v>
      </c>
      <c r="B11" s="45"/>
      <c r="C11" s="90">
        <f>SUM(C8:C9)</f>
        <v>287</v>
      </c>
      <c r="D11" s="90">
        <f>SUM(D8:D9)</f>
        <v>0</v>
      </c>
      <c r="E11" s="77">
        <f>C11+D11</f>
        <v>287</v>
      </c>
      <c r="F11" s="46"/>
    </row>
    <row r="15" spans="1:13">
      <c r="M15" s="24"/>
    </row>
    <row r="16" spans="1:13">
      <c r="F16" s="1" t="s">
        <v>76</v>
      </c>
      <c r="M16" s="24"/>
    </row>
    <row r="19" spans="1:3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>
      <c r="A1" s="147" t="s">
        <v>56</v>
      </c>
      <c r="B1" s="147"/>
      <c r="C1" s="147"/>
      <c r="D1" s="147"/>
      <c r="E1" s="147"/>
      <c r="F1" s="147"/>
    </row>
    <row r="2" spans="1:6" ht="19.5" customHeight="1">
      <c r="A2" s="147" t="str">
        <f>Garam!A2</f>
        <v>MINGGU KE 04 (Empat) Bulan Des Tahun 2025</v>
      </c>
      <c r="B2" s="147"/>
      <c r="C2" s="147"/>
      <c r="D2" s="147"/>
      <c r="E2" s="147"/>
      <c r="F2" s="147"/>
    </row>
    <row r="3" spans="1:6" ht="15.75">
      <c r="A3" s="147" t="str">
        <f>Garam!A3</f>
        <v>DATA PER 22 Des 2025 s.d 28 Des 2025</v>
      </c>
      <c r="B3" s="147"/>
      <c r="C3" s="147"/>
      <c r="D3" s="147"/>
      <c r="E3" s="147"/>
      <c r="F3" s="147"/>
    </row>
    <row r="5" spans="1:6" ht="15.75">
      <c r="A5" s="4" t="s">
        <v>46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0"/>
    </row>
    <row r="9" spans="1:6" ht="35.25" customHeight="1">
      <c r="A9" s="28">
        <v>2</v>
      </c>
      <c r="B9" s="19" t="s">
        <v>66</v>
      </c>
      <c r="C9" s="89">
        <v>20</v>
      </c>
      <c r="D9" s="89">
        <v>30</v>
      </c>
      <c r="E9" s="89">
        <f t="shared" si="0"/>
        <v>50</v>
      </c>
      <c r="F9" s="130"/>
    </row>
    <row r="10" spans="1:6" ht="36.75" customHeight="1">
      <c r="A10" s="28">
        <v>3</v>
      </c>
      <c r="B10" s="19" t="s">
        <v>67</v>
      </c>
      <c r="C10" s="89">
        <v>55</v>
      </c>
      <c r="D10" s="89">
        <v>0</v>
      </c>
      <c r="E10" s="89">
        <f t="shared" si="0"/>
        <v>55</v>
      </c>
      <c r="F10" s="130"/>
    </row>
    <row r="11" spans="1:6" ht="30" customHeight="1">
      <c r="A11" s="28">
        <v>4</v>
      </c>
      <c r="B11" s="29" t="s">
        <v>65</v>
      </c>
      <c r="C11" s="89">
        <v>0.4</v>
      </c>
      <c r="D11" s="89">
        <v>0</v>
      </c>
      <c r="E11" s="89">
        <f t="shared" si="0"/>
        <v>0.4</v>
      </c>
      <c r="F11" s="129"/>
    </row>
    <row r="12" spans="1:6" ht="29.25" customHeight="1">
      <c r="A12" s="28" t="s">
        <v>89</v>
      </c>
      <c r="B12" s="29" t="s">
        <v>90</v>
      </c>
      <c r="C12" s="89">
        <v>60</v>
      </c>
      <c r="D12" s="89">
        <v>0</v>
      </c>
      <c r="E12" s="89">
        <f t="shared" si="0"/>
        <v>60</v>
      </c>
      <c r="F12" s="131"/>
    </row>
    <row r="13" spans="1:6" s="47" customFormat="1" ht="27.75" customHeight="1">
      <c r="A13" s="44" t="s">
        <v>43</v>
      </c>
      <c r="B13" s="48"/>
      <c r="C13" s="80">
        <f>SUM(C8:C12)</f>
        <v>435.4</v>
      </c>
      <c r="D13" s="90">
        <f>SUM(D8:D12)</f>
        <v>30</v>
      </c>
      <c r="E13" s="79">
        <f t="shared" si="0"/>
        <v>465.4</v>
      </c>
      <c r="F13" s="46"/>
    </row>
    <row r="15" spans="1:6">
      <c r="A15" s="2" t="str">
        <f>BM!A20</f>
        <v>jumlah distributor :</v>
      </c>
      <c r="C15" s="1">
        <v>4</v>
      </c>
    </row>
    <row r="17" spans="2: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>
      <c r="A1" s="147" t="s">
        <v>56</v>
      </c>
      <c r="B1" s="147"/>
      <c r="C1" s="147"/>
      <c r="D1" s="147"/>
      <c r="E1" s="147"/>
      <c r="F1" s="147"/>
    </row>
    <row r="2" spans="1:6" ht="19.5" customHeight="1">
      <c r="A2" s="147" t="str">
        <f>Sapi!A2</f>
        <v>MINGGU KE 04 (Empat) Bulan Des Tahun 2025</v>
      </c>
      <c r="B2" s="147"/>
      <c r="C2" s="147"/>
      <c r="D2" s="147"/>
      <c r="E2" s="147"/>
      <c r="F2" s="147"/>
    </row>
    <row r="3" spans="1:6" ht="15.75">
      <c r="A3" s="147" t="str">
        <f>Sapi!A3</f>
        <v>DATA PER 22 Des 2025 s.d 28 Des 2025</v>
      </c>
      <c r="B3" s="147"/>
      <c r="C3" s="147"/>
      <c r="D3" s="147"/>
      <c r="E3" s="147"/>
      <c r="F3" s="147"/>
    </row>
    <row r="5" spans="1:6" ht="15.75">
      <c r="A5" s="4" t="s">
        <v>49</v>
      </c>
    </row>
    <row r="6" spans="1:6" ht="15.75">
      <c r="A6" s="4"/>
    </row>
    <row r="7" spans="1:6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J7" sqref="J7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>
      <c r="A1" s="147" t="s">
        <v>56</v>
      </c>
      <c r="B1" s="147"/>
      <c r="C1" s="147"/>
      <c r="D1" s="147"/>
      <c r="E1" s="147"/>
      <c r="F1" s="147"/>
    </row>
    <row r="2" spans="1:10" ht="19.5" customHeight="1">
      <c r="A2" s="147" t="str">
        <f>Ayam!A2</f>
        <v>MINGGU KE 04 (Empat) Bulan Des Tahun 2025</v>
      </c>
      <c r="B2" s="147"/>
      <c r="C2" s="147"/>
      <c r="D2" s="147"/>
      <c r="E2" s="147"/>
      <c r="F2" s="147"/>
    </row>
    <row r="3" spans="1:10" ht="19.5" customHeight="1">
      <c r="A3" s="147" t="str">
        <f>Ayam!A3</f>
        <v>DATA PER 22 Des 2025 s.d 28 Des 2025</v>
      </c>
      <c r="B3" s="147"/>
      <c r="C3" s="147"/>
      <c r="D3" s="147"/>
      <c r="E3" s="147"/>
      <c r="F3" s="147"/>
    </row>
    <row r="5" spans="1:10" ht="15.75">
      <c r="A5" s="4" t="s">
        <v>44</v>
      </c>
    </row>
    <row r="6" spans="1:10" ht="15.75">
      <c r="A6" s="4"/>
    </row>
    <row r="7" spans="1:10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  <c r="J9" s="71"/>
    </row>
    <row r="10" spans="1:10" ht="35.25" customHeight="1">
      <c r="A10" s="28">
        <v>3</v>
      </c>
      <c r="B10" s="22" t="s">
        <v>69</v>
      </c>
      <c r="C10" s="88">
        <v>34.200000000000003</v>
      </c>
      <c r="D10" s="88">
        <v>0</v>
      </c>
      <c r="E10" s="89">
        <f t="shared" si="0"/>
        <v>34.200000000000003</v>
      </c>
      <c r="F10" s="23"/>
    </row>
    <row r="11" spans="1:10" ht="35.25" customHeight="1">
      <c r="A11" s="28">
        <v>4</v>
      </c>
      <c r="B11" s="29" t="s">
        <v>65</v>
      </c>
      <c r="C11" s="133">
        <v>0.3</v>
      </c>
      <c r="D11" s="133">
        <v>0</v>
      </c>
      <c r="E11" s="134">
        <f t="shared" si="0"/>
        <v>0.3</v>
      </c>
      <c r="F11" s="23" t="s">
        <v>64</v>
      </c>
    </row>
    <row r="12" spans="1:10" ht="33" customHeight="1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>
      <c r="A13" s="44" t="s">
        <v>43</v>
      </c>
      <c r="B13" s="45"/>
      <c r="C13" s="94">
        <f>SUM(C8:C12)</f>
        <v>36.5</v>
      </c>
      <c r="D13" s="94">
        <f>SUM(D8:D12)</f>
        <v>0</v>
      </c>
      <c r="E13" s="95">
        <f t="shared" si="0"/>
        <v>36.5</v>
      </c>
      <c r="F13" s="46"/>
    </row>
    <row r="15" spans="1:10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>
      <c r="A1" s="147" t="s">
        <v>56</v>
      </c>
      <c r="B1" s="147"/>
      <c r="C1" s="147"/>
      <c r="D1" s="147"/>
      <c r="E1" s="147"/>
      <c r="F1" s="147"/>
    </row>
    <row r="2" spans="1:13" ht="19.5" customHeight="1">
      <c r="A2" s="147" t="str">
        <f>'Kerbau Beku'!A2:F2</f>
        <v>MINGGU KE 04 (Empat) Bulan Des Tahun 2025</v>
      </c>
      <c r="B2" s="147"/>
      <c r="C2" s="147"/>
      <c r="D2" s="147"/>
      <c r="E2" s="147"/>
      <c r="F2" s="147"/>
    </row>
    <row r="3" spans="1:13" ht="19.5" customHeight="1">
      <c r="A3" s="147" t="str">
        <f>'Kerbau Beku'!A3:F3</f>
        <v>DATA PER 22 Des 2025 s.d 28 Des 2025</v>
      </c>
      <c r="B3" s="147"/>
      <c r="C3" s="147"/>
      <c r="D3" s="147"/>
      <c r="E3" s="147"/>
      <c r="F3" s="147"/>
    </row>
    <row r="5" spans="1:13" ht="15.75">
      <c r="A5" s="4" t="s">
        <v>45</v>
      </c>
    </row>
    <row r="6" spans="1:13" ht="15.75">
      <c r="A6" s="4"/>
    </row>
    <row r="7" spans="1:13" ht="78.75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>
      <c r="A8" s="42">
        <v>1</v>
      </c>
      <c r="B8" s="18" t="s">
        <v>74</v>
      </c>
      <c r="C8" s="89">
        <v>6</v>
      </c>
      <c r="D8" s="89">
        <v>0</v>
      </c>
      <c r="E8" s="89">
        <f>C8+D8</f>
        <v>6</v>
      </c>
      <c r="F8" s="128"/>
      <c r="I8" s="31"/>
      <c r="J8" s="31"/>
      <c r="K8" s="31"/>
    </row>
    <row r="9" spans="1:13" ht="35.1" customHeight="1">
      <c r="A9" s="28">
        <v>2</v>
      </c>
      <c r="B9" s="22" t="s">
        <v>48</v>
      </c>
      <c r="C9" s="88">
        <v>25</v>
      </c>
      <c r="D9" s="88">
        <v>17</v>
      </c>
      <c r="E9" s="89">
        <f t="shared" ref="E9:E15" si="0">C9+D9</f>
        <v>42</v>
      </c>
      <c r="F9" s="129"/>
      <c r="J9" s="24"/>
      <c r="K9" s="24"/>
    </row>
    <row r="10" spans="1:13" ht="35.1" customHeight="1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70"/>
      <c r="I10" s="24"/>
      <c r="J10" s="24"/>
      <c r="K10" s="24"/>
      <c r="M10" s="24"/>
    </row>
    <row r="11" spans="1:13" ht="35.1" customHeight="1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M11" s="24"/>
    </row>
    <row r="12" spans="1:13" ht="35.1" customHeight="1">
      <c r="A12" s="28" t="s">
        <v>89</v>
      </c>
      <c r="B12" s="29" t="s">
        <v>65</v>
      </c>
      <c r="C12" s="133">
        <v>0</v>
      </c>
      <c r="D12" s="133">
        <v>0</v>
      </c>
      <c r="E12" s="134">
        <f>C12+D12</f>
        <v>0</v>
      </c>
      <c r="F12" s="86"/>
      <c r="J12" s="24"/>
      <c r="L12" s="24"/>
    </row>
    <row r="13" spans="1:13" ht="35.1" customHeight="1">
      <c r="A13" s="28" t="s">
        <v>101</v>
      </c>
      <c r="B13" s="29" t="s">
        <v>102</v>
      </c>
      <c r="C13" s="88">
        <v>3.3</v>
      </c>
      <c r="D13" s="88">
        <v>11.5</v>
      </c>
      <c r="E13" s="89">
        <f t="shared" si="0"/>
        <v>14.8</v>
      </c>
      <c r="F13" s="129"/>
    </row>
    <row r="14" spans="1:13" s="43" customFormat="1" ht="27.75" customHeight="1">
      <c r="A14" s="42" t="s">
        <v>106</v>
      </c>
      <c r="B14" s="29" t="s">
        <v>107</v>
      </c>
      <c r="C14" s="88">
        <v>4.2</v>
      </c>
      <c r="D14" s="88">
        <v>5.8</v>
      </c>
      <c r="E14" s="89">
        <f t="shared" si="0"/>
        <v>10</v>
      </c>
      <c r="F14" s="129"/>
    </row>
    <row r="15" spans="1:13" ht="27" customHeight="1">
      <c r="A15" s="44" t="s">
        <v>43</v>
      </c>
      <c r="B15" s="45"/>
      <c r="C15" s="90">
        <f>SUM(C8:C13)</f>
        <v>43.4</v>
      </c>
      <c r="D15" s="90">
        <f>SUM(D8:D13)</f>
        <v>33.5</v>
      </c>
      <c r="E15" s="77">
        <f t="shared" si="0"/>
        <v>76.900000000000006</v>
      </c>
      <c r="F15" s="33"/>
    </row>
    <row r="17" spans="1:6">
      <c r="A17" s="2" t="str">
        <f>BM!A20</f>
        <v>jumlah distributor :</v>
      </c>
      <c r="C17" s="1">
        <v>4</v>
      </c>
    </row>
    <row r="18" spans="1:6" ht="15.75" customHeight="1"/>
    <row r="21" spans="1:6">
      <c r="C21" s="50"/>
      <c r="F21" s="71"/>
    </row>
    <row r="22" spans="1:6">
      <c r="B22" s="51"/>
    </row>
    <row r="72" spans="10:10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>
      <c r="A1" s="98"/>
      <c r="B1" s="149" t="s">
        <v>56</v>
      </c>
      <c r="C1" s="149"/>
      <c r="D1" s="149"/>
      <c r="E1" s="149"/>
      <c r="F1" s="149"/>
      <c r="G1" s="149"/>
    </row>
    <row r="2" spans="1:7">
      <c r="B2" s="149">
        <f>CK!B2</f>
        <v>0</v>
      </c>
      <c r="C2" s="149"/>
      <c r="D2" s="149"/>
      <c r="E2" s="149"/>
      <c r="F2" s="149"/>
      <c r="G2" s="149"/>
    </row>
    <row r="3" spans="1:7">
      <c r="B3" s="149">
        <f>CK!B3</f>
        <v>0</v>
      </c>
      <c r="C3" s="149"/>
      <c r="D3" s="149"/>
      <c r="E3" s="149"/>
      <c r="F3" s="149"/>
      <c r="G3" s="149"/>
    </row>
    <row r="4" spans="1:7">
      <c r="B4" s="102"/>
      <c r="C4" s="102"/>
      <c r="D4" s="102"/>
      <c r="E4" s="102"/>
      <c r="F4" s="102"/>
      <c r="G4" s="102"/>
    </row>
    <row r="5" spans="1:7">
      <c r="B5" s="103" t="s">
        <v>22</v>
      </c>
      <c r="C5" s="104"/>
      <c r="D5" s="104"/>
      <c r="E5" s="104"/>
      <c r="F5" s="104"/>
      <c r="G5" s="104"/>
    </row>
    <row r="6" spans="1:7" ht="36.75" customHeight="1">
      <c r="B6" s="103"/>
      <c r="C6" s="104"/>
      <c r="D6" s="104"/>
      <c r="E6" s="104"/>
      <c r="F6" s="104"/>
      <c r="G6" s="104"/>
    </row>
    <row r="7" spans="1:7" ht="100.5" customHeight="1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>
      <c r="B13" s="107"/>
      <c r="C13" s="117"/>
      <c r="D13" s="116"/>
      <c r="E13" s="116"/>
      <c r="F13" s="114"/>
      <c r="G13" s="107"/>
    </row>
    <row r="14" spans="1:7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view="pageBreakPreview" topLeftCell="A7" zoomScale="66" zoomScaleNormal="85" zoomScaleSheetLayoutView="66" workbookViewId="0">
      <selection activeCell="C14" sqref="C14:E14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>
      <c r="A1" s="147" t="s">
        <v>56</v>
      </c>
      <c r="B1" s="147"/>
      <c r="C1" s="147"/>
      <c r="D1" s="147"/>
      <c r="E1" s="147"/>
      <c r="F1" s="147"/>
    </row>
    <row r="2" spans="1:23" ht="19.5" customHeight="1">
      <c r="A2" s="147" t="s">
        <v>112</v>
      </c>
      <c r="B2" s="147"/>
      <c r="C2" s="147"/>
      <c r="D2" s="147"/>
      <c r="E2" s="147"/>
      <c r="F2" s="147"/>
    </row>
    <row r="3" spans="1:23" ht="15.75">
      <c r="A3" s="148" t="s">
        <v>111</v>
      </c>
      <c r="B3" s="148"/>
      <c r="C3" s="148"/>
      <c r="D3" s="148"/>
      <c r="E3" s="148"/>
      <c r="F3" s="148"/>
      <c r="G3" s="148"/>
    </row>
    <row r="4" spans="1:23" ht="15.75">
      <c r="A4" s="14"/>
      <c r="B4" s="14"/>
      <c r="C4" s="14"/>
      <c r="D4" s="14"/>
      <c r="E4" s="14"/>
      <c r="F4" s="14"/>
    </row>
    <row r="5" spans="1:23" ht="15.75">
      <c r="A5" s="4" t="s">
        <v>11</v>
      </c>
    </row>
    <row r="6" spans="1:23" ht="15.75">
      <c r="A6" s="4"/>
    </row>
    <row r="7" spans="1:23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>
      <c r="A8" s="17">
        <v>1</v>
      </c>
      <c r="B8" s="18" t="s">
        <v>24</v>
      </c>
      <c r="C8" s="89">
        <v>5</v>
      </c>
      <c r="D8" s="150">
        <v>0</v>
      </c>
      <c r="E8" s="89">
        <f>C8+D8</f>
        <v>5</v>
      </c>
      <c r="F8" s="25"/>
      <c r="S8" s="31"/>
    </row>
    <row r="9" spans="1:23" ht="35.25" customHeight="1">
      <c r="A9" s="17">
        <v>2</v>
      </c>
      <c r="B9" s="19" t="s">
        <v>12</v>
      </c>
      <c r="C9" s="88">
        <v>16</v>
      </c>
      <c r="D9" s="124">
        <v>32</v>
      </c>
      <c r="E9" s="89">
        <f t="shared" ref="E9:E18" si="0">C9+D9</f>
        <v>48</v>
      </c>
      <c r="F9" s="21"/>
      <c r="Q9" s="1">
        <v>8</v>
      </c>
    </row>
    <row r="10" spans="1:23" ht="35.25" customHeight="1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S10" s="24"/>
      <c r="W10" s="24"/>
    </row>
    <row r="11" spans="1:23" ht="35.1" customHeight="1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>
      <c r="A12" s="54">
        <v>5</v>
      </c>
      <c r="B12" s="57" t="s">
        <v>15</v>
      </c>
      <c r="C12" s="88">
        <v>0.6</v>
      </c>
      <c r="D12" s="124">
        <v>0</v>
      </c>
      <c r="E12" s="89">
        <f t="shared" si="0"/>
        <v>0.6</v>
      </c>
      <c r="F12" s="58"/>
      <c r="W12" s="71"/>
    </row>
    <row r="13" spans="1:23" s="24" customFormat="1" ht="35.1" customHeight="1">
      <c r="A13" s="25">
        <v>6</v>
      </c>
      <c r="B13" s="26" t="s">
        <v>16</v>
      </c>
      <c r="C13" s="88">
        <v>2</v>
      </c>
      <c r="D13" s="124" t="s">
        <v>81</v>
      </c>
      <c r="E13" s="89">
        <f t="shared" si="0"/>
        <v>2</v>
      </c>
      <c r="F13" s="27"/>
      <c r="W13" s="100"/>
    </row>
    <row r="14" spans="1:23" ht="35.1" customHeight="1">
      <c r="A14" s="17">
        <v>7</v>
      </c>
      <c r="B14" s="26" t="s">
        <v>59</v>
      </c>
      <c r="C14" s="151">
        <v>2</v>
      </c>
      <c r="D14" s="152" t="s">
        <v>81</v>
      </c>
      <c r="E14" s="153">
        <f t="shared" si="0"/>
        <v>2</v>
      </c>
      <c r="F14" s="23"/>
    </row>
    <row r="15" spans="1:23" ht="35.1" customHeight="1">
      <c r="A15" s="28">
        <v>8</v>
      </c>
      <c r="B15" s="69" t="s">
        <v>65</v>
      </c>
      <c r="C15" s="133">
        <v>3.0000000000000001E-3</v>
      </c>
      <c r="D15" s="133">
        <v>5.0000000000000001E-3</v>
      </c>
      <c r="E15" s="134">
        <f>C15+D15</f>
        <v>8.0000000000000002E-3</v>
      </c>
      <c r="F15" s="21"/>
    </row>
    <row r="16" spans="1:23" ht="35.1" customHeight="1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>
      <c r="A17" s="28">
        <v>10</v>
      </c>
      <c r="B17" s="69" t="s">
        <v>91</v>
      </c>
      <c r="C17" s="88">
        <v>5</v>
      </c>
      <c r="D17" s="88">
        <v>0</v>
      </c>
      <c r="E17" s="89">
        <f t="shared" ref="E17" si="2">C17+D17</f>
        <v>5</v>
      </c>
      <c r="F17" s="21"/>
    </row>
    <row r="18" spans="1:6" s="4" customFormat="1" ht="27.75" customHeight="1">
      <c r="A18" s="30" t="s">
        <v>43</v>
      </c>
      <c r="B18" s="30"/>
      <c r="C18" s="76">
        <f>SUM(C8:C17)</f>
        <v>30.603000000000002</v>
      </c>
      <c r="D18" s="76">
        <f>SUM(D8:D17)</f>
        <v>32.005000000000003</v>
      </c>
      <c r="E18" s="77">
        <f t="shared" si="0"/>
        <v>62.608000000000004</v>
      </c>
      <c r="F18" s="30"/>
    </row>
    <row r="20" spans="1:6" ht="30" customHeight="1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51181102362204722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5" zoomScale="60" zoomScaleNormal="85" workbookViewId="0">
      <selection activeCell="C15" sqref="C15:E15"/>
    </sheetView>
  </sheetViews>
  <sheetFormatPr defaultColWidth="9.140625" defaultRowHeight="15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>
      <c r="A1" s="147" t="s">
        <v>56</v>
      </c>
      <c r="B1" s="147"/>
      <c r="C1" s="147"/>
      <c r="D1" s="147"/>
      <c r="E1" s="147"/>
      <c r="F1" s="147"/>
    </row>
    <row r="2" spans="1:12" ht="19.5" customHeight="1">
      <c r="A2" s="147" t="str">
        <f>BM!A2</f>
        <v>MINGGU KE 04 (Empat) Bulan Des Tahun 2025</v>
      </c>
      <c r="B2" s="147"/>
      <c r="C2" s="147"/>
      <c r="D2" s="147"/>
      <c r="E2" s="147"/>
      <c r="F2" s="147"/>
    </row>
    <row r="3" spans="1:12" ht="19.5" customHeight="1">
      <c r="A3" s="147" t="str">
        <f>BM!A3</f>
        <v>DATA PER 22 Des 2025 s.d 28 Des 2025</v>
      </c>
      <c r="B3" s="147"/>
      <c r="C3" s="147"/>
      <c r="D3" s="147"/>
      <c r="E3" s="147"/>
      <c r="F3" s="147"/>
    </row>
    <row r="5" spans="1:12" ht="15.75">
      <c r="A5" s="4" t="s">
        <v>21</v>
      </c>
    </row>
    <row r="6" spans="1:12" ht="15.75">
      <c r="A6" s="4"/>
    </row>
    <row r="7" spans="1:12" s="6" customFormat="1" ht="81" customHeight="1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>
      <c r="A8" s="25">
        <v>1</v>
      </c>
      <c r="B8" s="19" t="s">
        <v>25</v>
      </c>
      <c r="C8" s="89">
        <v>0</v>
      </c>
      <c r="D8" s="88">
        <v>0</v>
      </c>
      <c r="E8" s="89">
        <f>C8+D8</f>
        <v>0</v>
      </c>
      <c r="F8" s="25"/>
      <c r="G8" s="24"/>
    </row>
    <row r="9" spans="1:12" s="6" customFormat="1" ht="36" customHeight="1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>
      <c r="A11" s="25">
        <v>4</v>
      </c>
      <c r="B11" s="69" t="s">
        <v>41</v>
      </c>
      <c r="C11" s="88">
        <v>0</v>
      </c>
      <c r="D11" s="88">
        <v>0</v>
      </c>
      <c r="E11" s="89">
        <f t="shared" si="0"/>
        <v>0</v>
      </c>
      <c r="F11" s="20"/>
    </row>
    <row r="12" spans="1:12" s="2" customFormat="1" ht="35.1" customHeight="1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>
      <c r="A13" s="54">
        <v>6</v>
      </c>
      <c r="B13" s="57" t="s">
        <v>15</v>
      </c>
      <c r="C13" s="88">
        <v>0.5</v>
      </c>
      <c r="D13" s="88">
        <v>0</v>
      </c>
      <c r="E13" s="89">
        <f t="shared" si="0"/>
        <v>0.5</v>
      </c>
      <c r="F13" s="58"/>
    </row>
    <row r="14" spans="1:12" ht="35.1" customHeight="1">
      <c r="A14" s="25">
        <v>7</v>
      </c>
      <c r="B14" s="22" t="s">
        <v>16</v>
      </c>
      <c r="C14" s="132">
        <v>1</v>
      </c>
      <c r="D14" s="88">
        <v>0</v>
      </c>
      <c r="E14" s="89">
        <f t="shared" si="0"/>
        <v>1</v>
      </c>
      <c r="F14" s="20"/>
    </row>
    <row r="15" spans="1:12" ht="35.1" customHeight="1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>
      <c r="A16" s="25">
        <v>9</v>
      </c>
      <c r="B16" s="56" t="s">
        <v>65</v>
      </c>
      <c r="C16" s="133">
        <v>3.1E-2</v>
      </c>
      <c r="D16" s="133">
        <v>0</v>
      </c>
      <c r="E16" s="134">
        <f t="shared" si="0"/>
        <v>3.1E-2</v>
      </c>
      <c r="F16" s="20"/>
      <c r="L16" s="24"/>
    </row>
    <row r="17" spans="1:10" ht="35.25" customHeight="1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>
      <c r="A18" s="25" t="s">
        <v>95</v>
      </c>
      <c r="B18" s="69" t="s">
        <v>91</v>
      </c>
      <c r="C18" s="88">
        <v>15</v>
      </c>
      <c r="D18" s="88">
        <v>0</v>
      </c>
      <c r="E18" s="89">
        <f>C18+D18</f>
        <v>15</v>
      </c>
      <c r="F18" s="20"/>
    </row>
    <row r="19" spans="1:10" s="4" customFormat="1" ht="27.75" customHeight="1">
      <c r="A19" s="30" t="s">
        <v>43</v>
      </c>
      <c r="B19" s="30"/>
      <c r="C19" s="76">
        <f>SUM(C8:C17)</f>
        <v>12.531000000000001</v>
      </c>
      <c r="D19" s="76">
        <f>SUM(D8:D17)</f>
        <v>0</v>
      </c>
      <c r="E19" s="76">
        <f>C19+D19</f>
        <v>12.531000000000001</v>
      </c>
      <c r="F19" s="33"/>
    </row>
    <row r="22" spans="1:10">
      <c r="A22" s="2" t="str">
        <f>BM!A20</f>
        <v>jumlah distributor :</v>
      </c>
      <c r="C22" s="1">
        <v>10</v>
      </c>
    </row>
    <row r="25" spans="1:10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5" zoomScaleNormal="85" zoomScaleSheetLayoutView="100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>
      <c r="A1" s="147" t="s">
        <v>56</v>
      </c>
      <c r="B1" s="147"/>
      <c r="C1" s="147"/>
      <c r="D1" s="147"/>
      <c r="E1" s="147"/>
      <c r="F1" s="147"/>
    </row>
    <row r="2" spans="1:6" ht="19.5" customHeight="1">
      <c r="A2" s="147" t="str">
        <f>BM!A2</f>
        <v>MINGGU KE 04 (Empat) Bulan Des Tahun 2025</v>
      </c>
      <c r="B2" s="147"/>
      <c r="C2" s="147"/>
      <c r="D2" s="147"/>
      <c r="E2" s="147"/>
      <c r="F2" s="147"/>
    </row>
    <row r="3" spans="1:6" ht="15.75">
      <c r="A3" s="147" t="str">
        <f>BM!A3</f>
        <v>DATA PER 22 Des 2025 s.d 28 Des 2025</v>
      </c>
      <c r="B3" s="147"/>
      <c r="C3" s="147"/>
      <c r="D3" s="147"/>
      <c r="E3" s="147"/>
      <c r="F3" s="147"/>
    </row>
    <row r="4" spans="1:6" ht="15.75">
      <c r="A4" s="34"/>
      <c r="B4" s="34"/>
      <c r="C4" s="34"/>
      <c r="D4" s="34"/>
      <c r="E4" s="34"/>
      <c r="F4" s="34"/>
    </row>
    <row r="5" spans="1:6" ht="15.75">
      <c r="A5" s="4" t="s">
        <v>23</v>
      </c>
    </row>
    <row r="6" spans="1:6" ht="15.75">
      <c r="A6" s="4"/>
    </row>
    <row r="7" spans="1:6" ht="78.7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>
      <c r="A9" s="54">
        <v>2</v>
      </c>
      <c r="B9" s="57" t="s">
        <v>15</v>
      </c>
      <c r="C9" s="89">
        <v>0.2</v>
      </c>
      <c r="D9" s="89">
        <v>0</v>
      </c>
      <c r="E9" s="89">
        <f>C9+D9</f>
        <v>0.2</v>
      </c>
      <c r="F9" s="60"/>
    </row>
    <row r="10" spans="1:6" ht="35.1" customHeight="1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2"/>
    </row>
    <row r="11" spans="1:6" ht="35.1" customHeight="1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>
      <c r="A12" s="28">
        <v>5</v>
      </c>
      <c r="B12" s="29" t="s">
        <v>65</v>
      </c>
      <c r="C12" s="133">
        <v>3.0000000000000001E-3</v>
      </c>
      <c r="D12" s="133">
        <v>2E-3</v>
      </c>
      <c r="E12" s="134">
        <f>C12+D12</f>
        <v>5.0000000000000001E-3</v>
      </c>
      <c r="F12" s="20"/>
    </row>
    <row r="13" spans="1:6" ht="35.1" customHeight="1">
      <c r="A13" s="28"/>
      <c r="B13" s="29"/>
      <c r="C13" s="87"/>
      <c r="D13" s="87"/>
      <c r="E13" s="86"/>
      <c r="F13" s="20"/>
    </row>
    <row r="14" spans="1:6" s="4" customFormat="1" ht="27.75" customHeight="1">
      <c r="A14" s="30" t="s">
        <v>43</v>
      </c>
      <c r="B14" s="30"/>
      <c r="C14" s="76">
        <f>SUM(C8:C13)</f>
        <v>0.70299999999999996</v>
      </c>
      <c r="D14" s="76">
        <f>SUM(D8:D13)</f>
        <v>2E-3</v>
      </c>
      <c r="E14" s="76">
        <f>C14+D14</f>
        <v>0.70499999999999996</v>
      </c>
      <c r="F14" s="33"/>
    </row>
    <row r="17" spans="1:3" ht="30" customHeight="1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C11" sqref="C11:E11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>
      <c r="A1" s="147" t="s">
        <v>56</v>
      </c>
      <c r="B1" s="147"/>
      <c r="C1" s="147"/>
      <c r="D1" s="147"/>
      <c r="E1" s="147"/>
      <c r="F1" s="147"/>
    </row>
    <row r="2" spans="1:10" ht="19.5" customHeight="1">
      <c r="A2" s="147" t="str">
        <f>CK!A2</f>
        <v>MINGGU KE 04 (Empat) Bulan Des Tahun 2025</v>
      </c>
      <c r="B2" s="147"/>
      <c r="C2" s="147"/>
      <c r="D2" s="147"/>
      <c r="E2" s="147"/>
      <c r="F2" s="147"/>
    </row>
    <row r="3" spans="1:10" ht="15.75">
      <c r="A3" s="147" t="str">
        <f>CK!A3</f>
        <v>DATA PER 22 Des 2025 s.d 28 Des 2025</v>
      </c>
      <c r="B3" s="147"/>
      <c r="C3" s="147"/>
      <c r="D3" s="147"/>
      <c r="E3" s="147"/>
      <c r="F3" s="147"/>
    </row>
    <row r="4" spans="1:10" ht="15.75">
      <c r="A4" s="34"/>
      <c r="B4" s="34"/>
      <c r="C4" s="34"/>
      <c r="D4" s="34"/>
      <c r="E4" s="34"/>
      <c r="F4" s="34"/>
    </row>
    <row r="5" spans="1:10" ht="15.75">
      <c r="A5" s="4" t="s">
        <v>22</v>
      </c>
    </row>
    <row r="6" spans="1:10" ht="15.75">
      <c r="A6" s="4"/>
    </row>
    <row r="7" spans="1:10" s="6" customFormat="1" ht="81" customHeight="1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>
      <c r="A9" s="54">
        <v>2</v>
      </c>
      <c r="B9" s="61" t="s">
        <v>15</v>
      </c>
      <c r="C9" s="89">
        <v>0.8</v>
      </c>
      <c r="D9" s="89">
        <v>0</v>
      </c>
      <c r="E9" s="89">
        <f>C9+D9</f>
        <v>0.8</v>
      </c>
      <c r="F9" s="60"/>
      <c r="J9" s="67"/>
    </row>
    <row r="10" spans="1:10" s="35" customFormat="1" ht="35.1" customHeight="1">
      <c r="A10" s="17">
        <v>3</v>
      </c>
      <c r="B10" s="18" t="s">
        <v>16</v>
      </c>
      <c r="C10" s="89">
        <v>0.4</v>
      </c>
      <c r="D10" s="89">
        <v>0</v>
      </c>
      <c r="E10" s="89">
        <f>C10+D10</f>
        <v>0.4</v>
      </c>
      <c r="F10" s="52"/>
    </row>
    <row r="11" spans="1:10" s="35" customFormat="1" ht="35.1" customHeight="1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27"/>
    </row>
    <row r="12" spans="1:10" s="35" customFormat="1" ht="35.1" customHeight="1">
      <c r="A12" s="28">
        <v>5</v>
      </c>
      <c r="B12" s="29" t="s">
        <v>65</v>
      </c>
      <c r="C12" s="133">
        <v>0</v>
      </c>
      <c r="D12" s="133">
        <v>2E-3</v>
      </c>
      <c r="E12" s="134">
        <f t="shared" ref="E12" si="0">C12+D12</f>
        <v>2E-3</v>
      </c>
      <c r="F12" s="42"/>
      <c r="G12" s="35">
        <v>3</v>
      </c>
    </row>
    <row r="13" spans="1:10" s="35" customFormat="1" ht="35.1" customHeight="1">
      <c r="A13" s="28"/>
      <c r="B13" s="29"/>
      <c r="C13" s="87"/>
      <c r="D13" s="87"/>
      <c r="E13" s="86"/>
      <c r="F13" s="28"/>
    </row>
    <row r="14" spans="1:10" s="4" customFormat="1" ht="27.75" customHeight="1">
      <c r="A14" s="30" t="s">
        <v>43</v>
      </c>
      <c r="B14" s="30"/>
      <c r="C14" s="76">
        <f>SUM(C8:C12)</f>
        <v>1.8000000000000003</v>
      </c>
      <c r="D14" s="76">
        <f>SUM(D8:D12)</f>
        <v>2E-3</v>
      </c>
      <c r="E14" s="76">
        <f>C14+D14</f>
        <v>1.8020000000000003</v>
      </c>
      <c r="F14" s="33"/>
    </row>
    <row r="18" spans="1:3" ht="26.25" customHeight="1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tabSelected="1" view="pageBreakPreview" topLeftCell="A8" zoomScale="69" zoomScaleNormal="85" zoomScaleSheetLayoutView="69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>
      <c r="A1" s="147" t="s">
        <v>56</v>
      </c>
      <c r="B1" s="147"/>
      <c r="C1" s="147"/>
      <c r="D1" s="147"/>
      <c r="E1" s="147"/>
      <c r="F1" s="147"/>
    </row>
    <row r="2" spans="1:10" ht="19.5" customHeight="1">
      <c r="A2" s="147" t="str">
        <f>CB!A2</f>
        <v>MINGGU KE 04 (Empat) Bulan Des Tahun 2025</v>
      </c>
      <c r="B2" s="147"/>
      <c r="C2" s="147"/>
      <c r="D2" s="147"/>
      <c r="E2" s="147"/>
      <c r="F2" s="147"/>
    </row>
    <row r="3" spans="1:10" ht="15.75">
      <c r="A3" s="147" t="str">
        <f>CB!A3</f>
        <v>DATA PER 22 Des 2025 s.d 28 Des 2025</v>
      </c>
      <c r="B3" s="147"/>
      <c r="C3" s="147"/>
      <c r="D3" s="147"/>
      <c r="E3" s="147"/>
      <c r="F3" s="147"/>
    </row>
    <row r="5" spans="1:10" ht="15.75">
      <c r="A5" s="4" t="s">
        <v>62</v>
      </c>
    </row>
    <row r="6" spans="1:10" ht="15.75">
      <c r="A6" s="4"/>
    </row>
    <row r="7" spans="1:10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36"/>
    </row>
    <row r="9" spans="1:10" s="6" customFormat="1" ht="27" customHeight="1">
      <c r="A9" s="28">
        <v>2</v>
      </c>
      <c r="B9" s="18" t="s">
        <v>33</v>
      </c>
      <c r="C9" s="89">
        <v>0.1</v>
      </c>
      <c r="D9" s="89">
        <v>0</v>
      </c>
      <c r="E9" s="89">
        <f t="shared" ref="E9:E22" si="0">C9+D9</f>
        <v>0.1</v>
      </c>
      <c r="F9" s="36"/>
    </row>
    <row r="10" spans="1:10" ht="35.25" customHeight="1">
      <c r="A10" s="28">
        <v>3</v>
      </c>
      <c r="B10" s="19" t="s">
        <v>17</v>
      </c>
      <c r="C10" s="89">
        <v>50</v>
      </c>
      <c r="D10" s="89">
        <v>30</v>
      </c>
      <c r="E10" s="89">
        <f t="shared" si="0"/>
        <v>80</v>
      </c>
      <c r="F10" s="36"/>
    </row>
    <row r="11" spans="1:10" ht="30" customHeight="1">
      <c r="A11" s="28">
        <v>4</v>
      </c>
      <c r="B11" s="19" t="s">
        <v>57</v>
      </c>
      <c r="C11" s="89">
        <v>53</v>
      </c>
      <c r="D11" s="89">
        <v>15</v>
      </c>
      <c r="E11" s="89">
        <f t="shared" si="0"/>
        <v>68</v>
      </c>
      <c r="F11" s="36"/>
      <c r="H11" s="59"/>
    </row>
    <row r="12" spans="1:10" ht="36.75" customHeight="1">
      <c r="A12" s="28">
        <v>5</v>
      </c>
      <c r="B12" s="19" t="s">
        <v>42</v>
      </c>
      <c r="C12" s="89">
        <v>21</v>
      </c>
      <c r="D12" s="89">
        <v>0</v>
      </c>
      <c r="E12" s="89">
        <f>C12+D12</f>
        <v>21</v>
      </c>
      <c r="F12" s="28"/>
      <c r="J12" s="24"/>
    </row>
    <row r="13" spans="1:10" s="2" customFormat="1" ht="27" customHeight="1">
      <c r="A13" s="28">
        <v>6</v>
      </c>
      <c r="B13" s="22" t="s">
        <v>39</v>
      </c>
      <c r="C13" s="88">
        <v>12</v>
      </c>
      <c r="D13" s="88">
        <v>0</v>
      </c>
      <c r="E13" s="89">
        <f t="shared" si="0"/>
        <v>12</v>
      </c>
      <c r="F13" s="20"/>
    </row>
    <row r="14" spans="1:10" s="2" customFormat="1" ht="27" customHeight="1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>
      <c r="A17" s="28">
        <v>10</v>
      </c>
      <c r="B17" s="26" t="s">
        <v>41</v>
      </c>
      <c r="C17" s="88">
        <v>11</v>
      </c>
      <c r="D17" s="88">
        <v>0</v>
      </c>
      <c r="E17" s="89">
        <f t="shared" si="0"/>
        <v>11</v>
      </c>
      <c r="F17" s="39"/>
    </row>
    <row r="18" spans="1:6" ht="21" customHeight="1">
      <c r="A18" s="28">
        <v>11</v>
      </c>
      <c r="B18" s="69" t="s">
        <v>78</v>
      </c>
      <c r="C18" s="89">
        <v>0.7</v>
      </c>
      <c r="D18" s="89">
        <v>0</v>
      </c>
      <c r="E18" s="89">
        <f t="shared" ref="E18" si="1">C18+D18</f>
        <v>0.7</v>
      </c>
      <c r="F18" s="39"/>
    </row>
    <row r="19" spans="1:6" ht="22.5" customHeight="1">
      <c r="A19" s="42">
        <v>12</v>
      </c>
      <c r="B19" s="29" t="s">
        <v>83</v>
      </c>
      <c r="C19" s="88">
        <v>11.6</v>
      </c>
      <c r="D19" s="88">
        <v>0</v>
      </c>
      <c r="E19" s="89">
        <f t="shared" si="0"/>
        <v>11.6</v>
      </c>
      <c r="F19" s="39"/>
    </row>
    <row r="20" spans="1:6" ht="26.25" customHeight="1">
      <c r="A20" s="42">
        <v>13</v>
      </c>
      <c r="B20" s="29" t="s">
        <v>65</v>
      </c>
      <c r="C20" s="88">
        <v>1.3</v>
      </c>
      <c r="D20" s="88">
        <v>0.4</v>
      </c>
      <c r="E20" s="89">
        <f t="shared" si="0"/>
        <v>1.7000000000000002</v>
      </c>
      <c r="F20" s="39"/>
    </row>
    <row r="21" spans="1:6" ht="27" customHeight="1">
      <c r="A21" s="42">
        <v>14</v>
      </c>
      <c r="B21" s="29" t="s">
        <v>105</v>
      </c>
      <c r="C21" s="88">
        <v>54.2</v>
      </c>
      <c r="D21" s="88">
        <v>0</v>
      </c>
      <c r="E21" s="89">
        <f t="shared" ref="E21" si="2">C21+D21</f>
        <v>54.2</v>
      </c>
      <c r="F21" s="39"/>
    </row>
    <row r="22" spans="1:6" s="4" customFormat="1" ht="33.75" customHeight="1">
      <c r="A22" s="30" t="s">
        <v>43</v>
      </c>
      <c r="B22" s="30"/>
      <c r="C22" s="78">
        <f>SUM(C8:C20)</f>
        <v>160.69999999999999</v>
      </c>
      <c r="D22" s="78">
        <f>SUM(D8:D20)</f>
        <v>45.4</v>
      </c>
      <c r="E22" s="79">
        <f t="shared" si="0"/>
        <v>206.1</v>
      </c>
      <c r="F22" s="33"/>
    </row>
    <row r="23" spans="1:6" ht="28.5" customHeight="1"/>
    <row r="24" spans="1:6" ht="24" customHeight="1"/>
    <row r="25" spans="1:6" ht="35.25" customHeight="1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view="pageBreakPreview" topLeftCell="A7" zoomScale="70" zoomScaleNormal="85" zoomScaleSheetLayoutView="70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>
      <c r="A1" s="147" t="s">
        <v>56</v>
      </c>
      <c r="B1" s="147"/>
      <c r="C1" s="147"/>
      <c r="D1" s="147"/>
      <c r="E1" s="147"/>
      <c r="F1" s="147"/>
    </row>
    <row r="2" spans="1:94" ht="19.5" customHeight="1">
      <c r="A2" s="147" t="str">
        <f>Terigu!A2</f>
        <v>MINGGU KE 04 (Empat) Bulan Des Tahun 2025</v>
      </c>
      <c r="B2" s="147"/>
      <c r="C2" s="147"/>
      <c r="D2" s="147"/>
      <c r="E2" s="147"/>
      <c r="F2" s="147"/>
    </row>
    <row r="3" spans="1:94" ht="19.5" customHeight="1">
      <c r="A3" s="147" t="str">
        <f>Terigu!A3</f>
        <v>DATA PER 22 Des 2025 s.d 28 Des 2025</v>
      </c>
      <c r="B3" s="147"/>
      <c r="C3" s="147"/>
      <c r="D3" s="147"/>
      <c r="E3" s="147"/>
      <c r="F3" s="147"/>
    </row>
    <row r="5" spans="1:94" ht="15.75">
      <c r="A5" s="4" t="s">
        <v>28</v>
      </c>
    </row>
    <row r="6" spans="1:94" ht="15.75">
      <c r="A6" s="4"/>
    </row>
    <row r="7" spans="1:94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>
      <c r="A8" s="36">
        <v>1</v>
      </c>
      <c r="B8" s="73" t="s">
        <v>32</v>
      </c>
      <c r="C8" s="125">
        <v>847.3</v>
      </c>
      <c r="D8" s="125">
        <v>0</v>
      </c>
      <c r="E8" s="125">
        <f>(C8+D8)</f>
        <v>847.3</v>
      </c>
      <c r="F8" s="36"/>
      <c r="I8" s="68"/>
      <c r="AJ8" s="31"/>
    </row>
    <row r="9" spans="1:94" s="6" customFormat="1" ht="29.25" customHeight="1">
      <c r="A9" s="36">
        <v>2</v>
      </c>
      <c r="B9" s="32" t="s">
        <v>33</v>
      </c>
      <c r="C9" s="125">
        <v>597.20000000000005</v>
      </c>
      <c r="D9" s="125">
        <v>0</v>
      </c>
      <c r="E9" s="125">
        <f t="shared" ref="E9" si="0">(C9+D9)</f>
        <v>597.20000000000005</v>
      </c>
      <c r="F9" s="36"/>
      <c r="I9" s="68"/>
      <c r="AJ9" s="31"/>
      <c r="AK9" s="31"/>
    </row>
    <row r="10" spans="1:94" ht="35.25" customHeight="1">
      <c r="A10" s="36">
        <v>3</v>
      </c>
      <c r="B10" s="38" t="s">
        <v>103</v>
      </c>
      <c r="C10" s="125">
        <v>68.900000000000006</v>
      </c>
      <c r="D10" s="125">
        <v>0</v>
      </c>
      <c r="E10" s="125">
        <f t="shared" ref="E10:E25" si="1">(C10+D10)</f>
        <v>68.900000000000006</v>
      </c>
      <c r="F10" s="36"/>
      <c r="I10" s="68"/>
      <c r="AH10" s="24"/>
      <c r="CP10" s="1">
        <v>1</v>
      </c>
    </row>
    <row r="11" spans="1:94" s="24" customFormat="1" ht="33" customHeight="1">
      <c r="A11" s="25">
        <v>4</v>
      </c>
      <c r="B11" s="38" t="s">
        <v>25</v>
      </c>
      <c r="C11" s="135">
        <v>5440</v>
      </c>
      <c r="D11" s="135">
        <v>0</v>
      </c>
      <c r="E11" s="125">
        <f>C11+D11</f>
        <v>5440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>
      <c r="A12" s="25">
        <v>5</v>
      </c>
      <c r="B12" s="32" t="s">
        <v>30</v>
      </c>
      <c r="C12" s="88">
        <v>203</v>
      </c>
      <c r="D12" s="88">
        <v>0</v>
      </c>
      <c r="E12" s="89">
        <f t="shared" ref="E12:E13" si="2">(C12+D12)</f>
        <v>203</v>
      </c>
      <c r="F12" s="20"/>
      <c r="I12" s="68"/>
    </row>
    <row r="13" spans="1:94" ht="24.75" customHeight="1">
      <c r="A13" s="25">
        <v>6</v>
      </c>
      <c r="B13" s="40" t="s">
        <v>93</v>
      </c>
      <c r="C13" s="89">
        <v>9.5</v>
      </c>
      <c r="D13" s="89">
        <v>0</v>
      </c>
      <c r="E13" s="89">
        <f t="shared" si="2"/>
        <v>9.5</v>
      </c>
      <c r="F13" s="20"/>
      <c r="I13" s="68"/>
    </row>
    <row r="14" spans="1:94" ht="24" customHeight="1">
      <c r="A14" s="25">
        <v>7</v>
      </c>
      <c r="B14" s="32" t="s">
        <v>31</v>
      </c>
      <c r="C14" s="88">
        <v>15</v>
      </c>
      <c r="D14" s="88">
        <v>0</v>
      </c>
      <c r="E14" s="89">
        <f t="shared" si="1"/>
        <v>15</v>
      </c>
      <c r="F14" s="70"/>
      <c r="I14" s="68"/>
    </row>
    <row r="15" spans="1:94" ht="31.5" customHeight="1">
      <c r="A15" s="25">
        <v>8</v>
      </c>
      <c r="B15" s="32" t="s">
        <v>35</v>
      </c>
      <c r="C15" s="88">
        <v>74</v>
      </c>
      <c r="D15" s="88">
        <v>0</v>
      </c>
      <c r="E15" s="89">
        <f t="shared" si="1"/>
        <v>74</v>
      </c>
      <c r="F15" s="20"/>
      <c r="I15" s="68"/>
    </row>
    <row r="16" spans="1:94" ht="29.25" customHeight="1">
      <c r="A16" s="25">
        <v>9</v>
      </c>
      <c r="B16" s="73" t="s">
        <v>38</v>
      </c>
      <c r="C16" s="88">
        <v>110</v>
      </c>
      <c r="D16" s="88">
        <v>0</v>
      </c>
      <c r="E16" s="89">
        <f t="shared" si="1"/>
        <v>110</v>
      </c>
      <c r="F16" s="20"/>
      <c r="I16" s="68"/>
    </row>
    <row r="17" spans="1:35" ht="30.75" customHeight="1">
      <c r="A17" s="25">
        <v>10</v>
      </c>
      <c r="B17" s="38" t="s">
        <v>57</v>
      </c>
      <c r="C17" s="88">
        <v>20</v>
      </c>
      <c r="D17" s="88">
        <v>16</v>
      </c>
      <c r="E17" s="89">
        <f t="shared" si="1"/>
        <v>36</v>
      </c>
      <c r="F17" s="20"/>
      <c r="I17" s="68"/>
    </row>
    <row r="18" spans="1:35" ht="36" customHeight="1">
      <c r="A18" s="25">
        <v>11</v>
      </c>
      <c r="B18" s="19" t="s">
        <v>42</v>
      </c>
      <c r="C18" s="88">
        <v>80</v>
      </c>
      <c r="D18" s="88">
        <v>0</v>
      </c>
      <c r="E18" s="89">
        <f t="shared" si="1"/>
        <v>80</v>
      </c>
      <c r="F18" s="20"/>
      <c r="I18" s="68"/>
    </row>
    <row r="19" spans="1:35" s="2" customFormat="1" ht="27" customHeight="1">
      <c r="A19" s="25">
        <v>12</v>
      </c>
      <c r="B19" s="69" t="s">
        <v>39</v>
      </c>
      <c r="C19" s="88">
        <v>228</v>
      </c>
      <c r="D19" s="88">
        <v>0</v>
      </c>
      <c r="E19" s="89">
        <f t="shared" si="1"/>
        <v>228</v>
      </c>
      <c r="F19" s="20"/>
      <c r="I19" s="68"/>
    </row>
    <row r="20" spans="1:35" s="10" customFormat="1" ht="21" customHeight="1">
      <c r="A20" s="25">
        <v>13</v>
      </c>
      <c r="B20" s="69" t="s">
        <v>40</v>
      </c>
      <c r="C20" s="88">
        <v>225</v>
      </c>
      <c r="D20" s="88">
        <v>0</v>
      </c>
      <c r="E20" s="89">
        <f t="shared" si="1"/>
        <v>225</v>
      </c>
      <c r="F20" s="20"/>
      <c r="I20" s="68"/>
      <c r="AI20" s="10" t="s">
        <v>29</v>
      </c>
    </row>
    <row r="21" spans="1:35" ht="29.25" customHeight="1">
      <c r="A21" s="25">
        <v>14</v>
      </c>
      <c r="B21" s="29" t="s">
        <v>41</v>
      </c>
      <c r="C21" s="88">
        <v>174</v>
      </c>
      <c r="D21" s="88">
        <v>0</v>
      </c>
      <c r="E21" s="89">
        <f t="shared" si="1"/>
        <v>174</v>
      </c>
      <c r="F21" s="20"/>
      <c r="I21" s="68"/>
    </row>
    <row r="22" spans="1:35" ht="26.25" customHeight="1">
      <c r="A22" s="25">
        <v>15</v>
      </c>
      <c r="B22" s="29" t="s">
        <v>77</v>
      </c>
      <c r="C22" s="88">
        <v>8</v>
      </c>
      <c r="D22" s="88">
        <v>0</v>
      </c>
      <c r="E22" s="89">
        <f t="shared" si="1"/>
        <v>8</v>
      </c>
      <c r="F22" s="20"/>
      <c r="I22" s="68"/>
    </row>
    <row r="23" spans="1:35" ht="27.75" customHeight="1">
      <c r="A23" s="25">
        <v>16</v>
      </c>
      <c r="B23" s="29" t="s">
        <v>84</v>
      </c>
      <c r="C23" s="88">
        <v>0</v>
      </c>
      <c r="D23" s="88">
        <v>12</v>
      </c>
      <c r="E23" s="89">
        <f>(C23+D23)</f>
        <v>12</v>
      </c>
      <c r="F23" s="70"/>
      <c r="I23" s="68"/>
    </row>
    <row r="24" spans="1:35" ht="26.25" customHeight="1">
      <c r="A24" s="25">
        <v>17</v>
      </c>
      <c r="B24" s="69" t="s">
        <v>65</v>
      </c>
      <c r="C24" s="88">
        <v>1.3</v>
      </c>
      <c r="D24" s="88">
        <v>0.3</v>
      </c>
      <c r="E24" s="89">
        <f t="shared" ref="E24" si="3">(C24+D24)</f>
        <v>1.6</v>
      </c>
      <c r="F24" s="55"/>
      <c r="I24" s="68"/>
    </row>
    <row r="25" spans="1:35" s="4" customFormat="1" ht="27.75" customHeight="1">
      <c r="A25" s="30" t="s">
        <v>43</v>
      </c>
      <c r="B25" s="30"/>
      <c r="C25" s="76">
        <f>SUM(C8:C24)</f>
        <v>8101.2</v>
      </c>
      <c r="D25" s="76">
        <f>SUM(D8:D24)</f>
        <v>28.3</v>
      </c>
      <c r="E25" s="77">
        <f t="shared" si="1"/>
        <v>8129.5</v>
      </c>
      <c r="F25" s="33"/>
      <c r="O25" s="72"/>
    </row>
    <row r="26" spans="1:35" ht="2.25" customHeight="1">
      <c r="C26" s="91"/>
      <c r="D26" s="91"/>
      <c r="E26" s="91"/>
    </row>
    <row r="27" spans="1:35" hidden="1">
      <c r="E27" s="41"/>
    </row>
    <row r="28" spans="1:35">
      <c r="A28" s="2" t="str">
        <f>BM!A20</f>
        <v>jumlah distributor :</v>
      </c>
      <c r="C28" s="1">
        <v>16</v>
      </c>
    </row>
    <row r="36" spans="6:6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8" zoomScale="91" zoomScaleNormal="85" zoomScaleSheetLayoutView="91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>
      <c r="A1" s="147" t="s">
        <v>56</v>
      </c>
      <c r="B1" s="147"/>
      <c r="C1" s="147"/>
      <c r="D1" s="147"/>
      <c r="E1" s="147"/>
      <c r="F1" s="147"/>
    </row>
    <row r="2" spans="1:12" ht="19.5" customHeight="1">
      <c r="A2" s="147" t="str">
        <f>Beras!A2</f>
        <v>MINGGU KE 04 (Empat) Bulan Des Tahun 2025</v>
      </c>
      <c r="B2" s="147"/>
      <c r="C2" s="147"/>
      <c r="D2" s="147"/>
      <c r="E2" s="147"/>
      <c r="F2" s="147"/>
    </row>
    <row r="3" spans="1:12" ht="19.5" customHeight="1">
      <c r="A3" s="147" t="str">
        <f>Beras!A3</f>
        <v>DATA PER 22 Des 2025 s.d 28 Des 2025</v>
      </c>
      <c r="B3" s="147"/>
      <c r="C3" s="147"/>
      <c r="D3" s="147"/>
      <c r="E3" s="147"/>
      <c r="F3" s="147"/>
    </row>
    <row r="5" spans="1:12" ht="15.75">
      <c r="A5" s="4" t="s">
        <v>27</v>
      </c>
    </row>
    <row r="6" spans="1:12" ht="15.75">
      <c r="A6" s="4"/>
    </row>
    <row r="7" spans="1:12" ht="78.75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>
      <c r="A8" s="36">
        <v>1</v>
      </c>
      <c r="B8" s="18" t="s">
        <v>32</v>
      </c>
      <c r="C8" s="89">
        <v>0.6</v>
      </c>
      <c r="D8" s="89">
        <v>0</v>
      </c>
      <c r="E8" s="89">
        <f>C8+D8</f>
        <v>0.6</v>
      </c>
      <c r="F8" s="28"/>
    </row>
    <row r="9" spans="1:12" s="6" customFormat="1" ht="30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>
      <c r="A10" s="28">
        <v>3</v>
      </c>
      <c r="B10" s="66" t="s">
        <v>104</v>
      </c>
      <c r="C10" s="88">
        <v>42.2</v>
      </c>
      <c r="D10" s="88">
        <v>0</v>
      </c>
      <c r="E10" s="89">
        <f t="shared" si="0"/>
        <v>42.2</v>
      </c>
      <c r="F10" s="28"/>
    </row>
    <row r="11" spans="1:12" s="24" customFormat="1" ht="27.75" customHeight="1">
      <c r="A11" s="28">
        <v>4</v>
      </c>
      <c r="B11" s="19" t="s">
        <v>25</v>
      </c>
      <c r="C11" s="89">
        <v>166</v>
      </c>
      <c r="D11" s="88">
        <v>0</v>
      </c>
      <c r="E11" s="89">
        <f t="shared" si="0"/>
        <v>166</v>
      </c>
      <c r="F11" s="25"/>
    </row>
    <row r="12" spans="1:12" ht="28.5" customHeight="1">
      <c r="A12" s="28">
        <v>5</v>
      </c>
      <c r="B12" s="18" t="s">
        <v>35</v>
      </c>
      <c r="C12" s="88">
        <v>59</v>
      </c>
      <c r="D12" s="88">
        <v>0</v>
      </c>
      <c r="E12" s="89">
        <f t="shared" si="0"/>
        <v>59</v>
      </c>
      <c r="F12" s="39"/>
      <c r="K12" s="24"/>
      <c r="L12" s="24"/>
    </row>
    <row r="13" spans="1:12" ht="24" customHeight="1">
      <c r="A13" s="28">
        <v>6</v>
      </c>
      <c r="B13" s="18" t="s">
        <v>38</v>
      </c>
      <c r="C13" s="88">
        <v>59</v>
      </c>
      <c r="D13" s="88">
        <v>0</v>
      </c>
      <c r="E13" s="89">
        <f t="shared" si="0"/>
        <v>59</v>
      </c>
      <c r="F13" s="39"/>
    </row>
    <row r="14" spans="1:12" ht="24.75" customHeight="1">
      <c r="A14" s="28">
        <v>7</v>
      </c>
      <c r="B14" s="18" t="s">
        <v>57</v>
      </c>
      <c r="C14" s="88">
        <v>114</v>
      </c>
      <c r="D14" s="88">
        <v>30</v>
      </c>
      <c r="E14" s="89">
        <f>C14+D14</f>
        <v>144</v>
      </c>
      <c r="F14" s="39"/>
    </row>
    <row r="15" spans="1:12" ht="30" customHeight="1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>
      <c r="A16" s="28">
        <v>9</v>
      </c>
      <c r="B16" s="22" t="s">
        <v>39</v>
      </c>
      <c r="C16" s="88">
        <v>5</v>
      </c>
      <c r="D16" s="88">
        <v>0</v>
      </c>
      <c r="E16" s="89">
        <f t="shared" si="0"/>
        <v>5</v>
      </c>
      <c r="F16" s="20"/>
    </row>
    <row r="17" spans="1:6" s="10" customFormat="1" ht="20.25" customHeight="1">
      <c r="A17" s="28">
        <v>10</v>
      </c>
      <c r="B17" s="22" t="s">
        <v>40</v>
      </c>
      <c r="C17" s="88">
        <v>21</v>
      </c>
      <c r="D17" s="88">
        <v>0</v>
      </c>
      <c r="E17" s="89">
        <f t="shared" si="0"/>
        <v>21</v>
      </c>
      <c r="F17" s="20"/>
    </row>
    <row r="18" spans="1:6" ht="22.5" customHeight="1">
      <c r="A18" s="28">
        <v>11</v>
      </c>
      <c r="B18" s="22" t="s">
        <v>41</v>
      </c>
      <c r="C18" s="88">
        <v>184</v>
      </c>
      <c r="D18" s="88">
        <v>0</v>
      </c>
      <c r="E18" s="89">
        <f t="shared" si="0"/>
        <v>184</v>
      </c>
      <c r="F18" s="39"/>
    </row>
    <row r="19" spans="1:6" ht="20.25" customHeight="1">
      <c r="A19" s="28">
        <v>12</v>
      </c>
      <c r="B19" s="69" t="s">
        <v>78</v>
      </c>
      <c r="C19" s="88">
        <v>8</v>
      </c>
      <c r="D19" s="88">
        <v>0</v>
      </c>
      <c r="E19" s="89">
        <f t="shared" si="0"/>
        <v>8</v>
      </c>
      <c r="F19" s="39"/>
    </row>
    <row r="20" spans="1:6" ht="21" customHeight="1">
      <c r="A20" s="42">
        <v>13</v>
      </c>
      <c r="B20" s="29" t="s">
        <v>83</v>
      </c>
      <c r="C20" s="88">
        <v>0</v>
      </c>
      <c r="D20" s="88">
        <v>0</v>
      </c>
      <c r="E20" s="89">
        <f t="shared" si="0"/>
        <v>0</v>
      </c>
      <c r="F20" s="39"/>
    </row>
    <row r="21" spans="1:6" ht="21" customHeight="1">
      <c r="A21" s="28">
        <v>14</v>
      </c>
      <c r="B21" s="29" t="s">
        <v>65</v>
      </c>
      <c r="C21" s="88">
        <v>2</v>
      </c>
      <c r="D21" s="88">
        <v>0.9</v>
      </c>
      <c r="E21" s="89">
        <f t="shared" si="0"/>
        <v>2.9</v>
      </c>
      <c r="F21" s="39"/>
    </row>
    <row r="22" spans="1:6" s="4" customFormat="1" ht="0.75" hidden="1" customHeight="1">
      <c r="A22" s="30" t="s">
        <v>43</v>
      </c>
      <c r="B22" s="30"/>
      <c r="C22" s="76">
        <f>SUM(C8:C21)</f>
        <v>660.8</v>
      </c>
      <c r="D22" s="76">
        <f>SUM(D8:D21)</f>
        <v>30.9</v>
      </c>
      <c r="E22" s="77">
        <f t="shared" si="0"/>
        <v>691.69999999999993</v>
      </c>
      <c r="F22" s="33"/>
    </row>
    <row r="23" spans="1:6" s="4" customFormat="1" ht="16.5" customHeight="1">
      <c r="A23" s="84"/>
      <c r="B23" s="30" t="s">
        <v>43</v>
      </c>
      <c r="C23" s="92">
        <f>SUM(C8:C21)</f>
        <v>660.8</v>
      </c>
      <c r="D23" s="92">
        <f t="shared" ref="D23:E23" si="1">SUM(D8:D21)</f>
        <v>30.9</v>
      </c>
      <c r="E23" s="92">
        <f t="shared" si="1"/>
        <v>691.69999999999993</v>
      </c>
      <c r="F23" s="85"/>
    </row>
    <row r="25" spans="1:6" ht="55.5" customHeight="1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8" zoomScale="93" zoomScaleNormal="85" zoomScaleSheetLayoutView="93" workbookViewId="0">
      <selection activeCell="C8" sqref="C8:E8"/>
    </sheetView>
  </sheetViews>
  <sheetFormatPr defaultColWidth="9.140625" defaultRowHeight="15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>
      <c r="A1" s="148" t="s">
        <v>56</v>
      </c>
      <c r="B1" s="148"/>
      <c r="C1" s="148"/>
      <c r="D1" s="148"/>
      <c r="E1" s="148"/>
      <c r="F1" s="148"/>
    </row>
    <row r="2" spans="1:9" ht="19.5" customHeight="1">
      <c r="A2" s="148" t="str">
        <f>Gula!A2</f>
        <v>MINGGU KE 04 (Empat) Bulan Des Tahun 2025</v>
      </c>
      <c r="B2" s="148"/>
      <c r="C2" s="148"/>
      <c r="D2" s="148"/>
      <c r="E2" s="148"/>
      <c r="F2" s="148"/>
    </row>
    <row r="3" spans="1:9" ht="19.5" customHeight="1">
      <c r="A3" s="148" t="str">
        <f>Gula!A3</f>
        <v>DATA PER 22 Des 2025 s.d 28 Des 2025</v>
      </c>
      <c r="B3" s="148"/>
      <c r="C3" s="148"/>
      <c r="D3" s="148"/>
      <c r="E3" s="148"/>
      <c r="F3" s="148"/>
    </row>
    <row r="4" spans="1:9">
      <c r="A4" s="96"/>
      <c r="B4" s="24"/>
      <c r="C4" s="24"/>
      <c r="D4" s="24"/>
      <c r="E4" s="24"/>
      <c r="F4" s="24"/>
    </row>
    <row r="5" spans="1:9" ht="15.75">
      <c r="A5" s="4" t="s">
        <v>34</v>
      </c>
    </row>
    <row r="6" spans="1:9" ht="15.75">
      <c r="A6" s="4"/>
    </row>
    <row r="7" spans="1:9" ht="78.75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>
      <c r="A8" s="36">
        <v>1</v>
      </c>
      <c r="B8" s="18" t="s">
        <v>32</v>
      </c>
      <c r="C8" s="89">
        <v>3.1</v>
      </c>
      <c r="D8" s="89">
        <v>0</v>
      </c>
      <c r="E8" s="89">
        <f>C8+D8</f>
        <v>3.1</v>
      </c>
      <c r="F8" s="36"/>
    </row>
    <row r="9" spans="1:9" s="6" customFormat="1" ht="30.75" customHeight="1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>
      <c r="A10" s="28">
        <v>3</v>
      </c>
      <c r="B10" s="19" t="s">
        <v>57</v>
      </c>
      <c r="C10" s="89">
        <v>612</v>
      </c>
      <c r="D10" s="89">
        <v>225</v>
      </c>
      <c r="E10" s="89">
        <f>C10+D10</f>
        <v>837</v>
      </c>
      <c r="F10" s="36"/>
    </row>
    <row r="11" spans="1:9" s="2" customFormat="1" ht="23.25" customHeight="1">
      <c r="A11" s="28">
        <v>4</v>
      </c>
      <c r="B11" s="29" t="s">
        <v>39</v>
      </c>
      <c r="C11" s="88">
        <v>5</v>
      </c>
      <c r="D11" s="88">
        <v>0</v>
      </c>
      <c r="E11" s="89">
        <f t="shared" si="0"/>
        <v>5</v>
      </c>
      <c r="F11" s="20"/>
    </row>
    <row r="12" spans="1:9" ht="30" customHeight="1">
      <c r="A12" s="28">
        <v>5</v>
      </c>
      <c r="B12" s="19" t="s">
        <v>42</v>
      </c>
      <c r="C12" s="89">
        <v>97</v>
      </c>
      <c r="D12" s="89">
        <v>0</v>
      </c>
      <c r="E12" s="89">
        <f t="shared" si="0"/>
        <v>97</v>
      </c>
      <c r="F12" s="36"/>
    </row>
    <row r="13" spans="1:9" ht="27.75" customHeight="1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>
      <c r="A14" s="42">
        <v>7</v>
      </c>
      <c r="B14" s="19" t="s">
        <v>87</v>
      </c>
      <c r="C14" s="89">
        <v>8</v>
      </c>
      <c r="D14" s="89">
        <v>30</v>
      </c>
      <c r="E14" s="89">
        <f t="shared" ref="E14" si="2">C14+D14</f>
        <v>38</v>
      </c>
      <c r="F14" s="42"/>
    </row>
    <row r="15" spans="1:9" ht="15.75" customHeight="1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>
      <c r="A16" s="28">
        <v>9</v>
      </c>
      <c r="B16" s="29" t="s">
        <v>78</v>
      </c>
      <c r="C16" s="88">
        <v>6</v>
      </c>
      <c r="D16" s="88">
        <v>0</v>
      </c>
      <c r="E16" s="89">
        <f t="shared" si="0"/>
        <v>6</v>
      </c>
      <c r="F16" s="28"/>
    </row>
    <row r="17" spans="1:6" ht="18.75" customHeight="1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>
      <c r="A18" s="42">
        <v>11</v>
      </c>
      <c r="B18" s="69" t="s">
        <v>82</v>
      </c>
      <c r="C18" s="88">
        <v>0</v>
      </c>
      <c r="D18" s="88">
        <v>0</v>
      </c>
      <c r="E18" s="89">
        <f t="shared" si="0"/>
        <v>0</v>
      </c>
      <c r="F18" s="42"/>
    </row>
    <row r="19" spans="1:6" ht="23.25" customHeight="1">
      <c r="A19" s="42">
        <v>12</v>
      </c>
      <c r="B19" s="29" t="s">
        <v>65</v>
      </c>
      <c r="C19" s="88">
        <v>5</v>
      </c>
      <c r="D19" s="88">
        <v>0.1</v>
      </c>
      <c r="E19" s="89">
        <f t="shared" si="0"/>
        <v>5.0999999999999996</v>
      </c>
      <c r="F19" s="42"/>
    </row>
    <row r="20" spans="1:6" s="4" customFormat="1" ht="24.75" customHeight="1">
      <c r="A20" s="30" t="s">
        <v>43</v>
      </c>
      <c r="B20" s="30"/>
      <c r="C20" s="76">
        <f>SUM(C8:C19)</f>
        <v>736.1</v>
      </c>
      <c r="D20" s="76">
        <f>SUM(D8:D19)</f>
        <v>255.1</v>
      </c>
      <c r="E20" s="77">
        <f t="shared" si="0"/>
        <v>991.2</v>
      </c>
      <c r="F20" s="33"/>
    </row>
    <row r="21" spans="1:6" ht="45.75" customHeight="1"/>
    <row r="22" spans="1:6" ht="48" customHeight="1"/>
    <row r="23" spans="1:6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2025-12-09T03:20:35Z</cp:lastPrinted>
  <dcterms:created xsi:type="dcterms:W3CDTF">2021-03-08T00:29:03Z</dcterms:created>
  <dcterms:modified xsi:type="dcterms:W3CDTF">2025-12-23T03:50:26Z</dcterms:modified>
</cp:coreProperties>
</file>